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59E413B6-78D1-4217-832B-3273E1784250}" xr6:coauthVersionLast="47" xr6:coauthVersionMax="47" xr10:uidLastSave="{00000000-0000-0000-0000-000000000000}"/>
  <bookViews>
    <workbookView xWindow="-110" yWindow="-110" windowWidth="22780" windowHeight="14540" tabRatio="926" xr2:uid="{00000000-000D-0000-FFFF-FFFF00000000}"/>
  </bookViews>
  <sheets>
    <sheet name="説明" sheetId="30" r:id="rId1"/>
    <sheet name="X" sheetId="1" r:id="rId2"/>
    <sheet name="A" sheetId="2" r:id="rId3"/>
    <sheet name="A2" sheetId="5" r:id="rId4"/>
    <sheet name="B" sheetId="10" r:id="rId5"/>
    <sheet name="I-A-1" sheetId="13" r:id="rId6"/>
    <sheet name="生誘" sheetId="15" r:id="rId7"/>
    <sheet name="生誘係" sheetId="16" r:id="rId8"/>
    <sheet name="生誘依" sheetId="17" r:id="rId9"/>
    <sheet name="粗誘" sheetId="18" r:id="rId10"/>
    <sheet name="粗誘係" sheetId="22" r:id="rId11"/>
    <sheet name="粗誘依" sheetId="23" r:id="rId12"/>
    <sheet name="入誘" sheetId="26" r:id="rId13"/>
    <sheet name="入誘係" sheetId="27" r:id="rId14"/>
    <sheet name="入誘依" sheetId="28" r:id="rId15"/>
    <sheet name="輸入係数等" sheetId="29" r:id="rId16"/>
    <sheet name="I" sheetId="8" r:id="rId17"/>
    <sheet name="M" sheetId="9" r:id="rId18"/>
    <sheet name="V" sheetId="19" r:id="rId19"/>
    <sheet name="VB" sheetId="20" r:id="rId20"/>
    <sheet name="VB(I-M)" sheetId="21" r:id="rId21"/>
    <sheet name="MAB" sheetId="24" r:id="rId22"/>
    <sheet name="MAB(I-M)+M" sheetId="25" r:id="rId23"/>
  </sheets>
  <definedNames>
    <definedName name="_xlnm.Print_Area" localSheetId="17">M!$A$1:$AM$41</definedName>
    <definedName name="_xlnm.Print_Titles" localSheetId="2">A!$A:$B</definedName>
    <definedName name="_xlnm.Print_Titles" localSheetId="4">B!$A:$B</definedName>
    <definedName name="_xlnm.Print_Titles" localSheetId="16">I!$A:$B</definedName>
    <definedName name="_xlnm.Print_Titles" localSheetId="5">'I-A-1'!$A:$B</definedName>
    <definedName name="_xlnm.Print_Titles" localSheetId="17">M!$A:$B</definedName>
    <definedName name="_xlnm.Print_Titles" localSheetId="21">MAB!$A:$B</definedName>
    <definedName name="_xlnm.Print_Titles" localSheetId="22">'MAB(I-M)+M'!$A:$B</definedName>
    <definedName name="_xlnm.Print_Titles" localSheetId="18">V!$A:$B</definedName>
    <definedName name="_xlnm.Print_Titles" localSheetId="19">VB!$A:$B</definedName>
    <definedName name="_xlnm.Print_Titles" localSheetId="20">'VB(I-M)'!$A:$B</definedName>
    <definedName name="_xlnm.Print_Titles" localSheetId="1">X!$A:$B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" i="18" l="1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K12" i="18"/>
  <c r="K11" i="18"/>
  <c r="K10" i="18"/>
  <c r="K9" i="18"/>
  <c r="K8" i="18"/>
  <c r="K7" i="18"/>
  <c r="K6" i="18"/>
  <c r="K5" i="18"/>
  <c r="K4" i="18"/>
  <c r="I5" i="5"/>
  <c r="J5" i="5"/>
  <c r="I6" i="5"/>
  <c r="J6" i="5"/>
  <c r="I7" i="5"/>
  <c r="J7" i="5"/>
  <c r="I8" i="5"/>
  <c r="J8" i="5"/>
  <c r="I9" i="5"/>
  <c r="J9" i="5"/>
  <c r="I10" i="5"/>
  <c r="J10" i="5"/>
  <c r="I11" i="5"/>
  <c r="J11" i="5"/>
  <c r="I12" i="5"/>
  <c r="J12" i="5"/>
  <c r="I13" i="5"/>
  <c r="J13" i="5"/>
  <c r="I14" i="5"/>
  <c r="J14" i="5"/>
  <c r="I15" i="5"/>
  <c r="J15" i="5"/>
  <c r="I16" i="5"/>
  <c r="J16" i="5"/>
  <c r="I17" i="5"/>
  <c r="J17" i="5"/>
  <c r="I18" i="5"/>
  <c r="J18" i="5"/>
  <c r="I19" i="5"/>
  <c r="J19" i="5"/>
  <c r="I20" i="5"/>
  <c r="J20" i="5"/>
  <c r="I21" i="5"/>
  <c r="J21" i="5"/>
  <c r="I22" i="5"/>
  <c r="J22" i="5"/>
  <c r="I23" i="5"/>
  <c r="J23" i="5"/>
  <c r="I24" i="5"/>
  <c r="J24" i="5"/>
  <c r="I25" i="5"/>
  <c r="J25" i="5"/>
  <c r="I26" i="5"/>
  <c r="J26" i="5"/>
  <c r="I27" i="5"/>
  <c r="J27" i="5"/>
  <c r="I28" i="5"/>
  <c r="J28" i="5"/>
  <c r="I29" i="5"/>
  <c r="J29" i="5"/>
  <c r="I30" i="5"/>
  <c r="J30" i="5"/>
  <c r="I31" i="5"/>
  <c r="J31" i="5"/>
  <c r="I32" i="5"/>
  <c r="J32" i="5"/>
  <c r="I33" i="5"/>
  <c r="J33" i="5"/>
  <c r="I34" i="5"/>
  <c r="J34" i="5"/>
  <c r="I35" i="5"/>
  <c r="J35" i="5"/>
  <c r="I36" i="5"/>
  <c r="J36" i="5"/>
  <c r="I37" i="5"/>
  <c r="J37" i="5"/>
  <c r="I38" i="5"/>
  <c r="J38" i="5"/>
  <c r="I39" i="5"/>
  <c r="J39" i="5"/>
  <c r="I40" i="5"/>
  <c r="J40" i="5"/>
  <c r="I41" i="5"/>
  <c r="J41" i="5"/>
  <c r="J4" i="5"/>
  <c r="I4" i="5"/>
  <c r="L42" i="26"/>
  <c r="L42" i="18"/>
  <c r="AN41" i="8"/>
  <c r="L42" i="15" l="1"/>
  <c r="BI43" i="1"/>
  <c r="BI44" i="1"/>
  <c r="BI40" i="1"/>
  <c r="BH40" i="1"/>
  <c r="BH39" i="1"/>
  <c r="BI39" i="1" s="1"/>
  <c r="BH38" i="1"/>
  <c r="BI38" i="1" s="1"/>
  <c r="BH37" i="1"/>
  <c r="BI37" i="1" s="1"/>
  <c r="BH36" i="1"/>
  <c r="BI36" i="1" s="1"/>
  <c r="BH35" i="1"/>
  <c r="BI35" i="1" s="1"/>
  <c r="BI34" i="1"/>
  <c r="BH34" i="1"/>
  <c r="BH33" i="1"/>
  <c r="BI33" i="1" s="1"/>
  <c r="BH32" i="1"/>
  <c r="BI32" i="1" s="1"/>
  <c r="BH31" i="1"/>
  <c r="BI31" i="1" s="1"/>
  <c r="BH30" i="1"/>
  <c r="BI30" i="1" s="1"/>
  <c r="BH29" i="1"/>
  <c r="BI29" i="1" s="1"/>
  <c r="BI28" i="1"/>
  <c r="BH28" i="1"/>
  <c r="BH27" i="1"/>
  <c r="BI27" i="1" s="1"/>
  <c r="BH26" i="1"/>
  <c r="BI26" i="1" s="1"/>
  <c r="BH25" i="1"/>
  <c r="BI25" i="1" s="1"/>
  <c r="BH24" i="1"/>
  <c r="BI24" i="1" s="1"/>
  <c r="BH23" i="1"/>
  <c r="BI23" i="1" s="1"/>
  <c r="BI22" i="1"/>
  <c r="BH22" i="1"/>
  <c r="BH21" i="1"/>
  <c r="BI21" i="1" s="1"/>
  <c r="BH20" i="1"/>
  <c r="BI20" i="1" s="1"/>
  <c r="BH19" i="1"/>
  <c r="BI19" i="1" s="1"/>
  <c r="BH18" i="1"/>
  <c r="BI18" i="1" s="1"/>
  <c r="BH17" i="1"/>
  <c r="BI17" i="1" s="1"/>
  <c r="BI16" i="1"/>
  <c r="BH16" i="1"/>
  <c r="BH15" i="1"/>
  <c r="BI15" i="1" s="1"/>
  <c r="BH14" i="1"/>
  <c r="BI14" i="1" s="1"/>
  <c r="BH13" i="1"/>
  <c r="BI13" i="1" s="1"/>
  <c r="BH12" i="1"/>
  <c r="BI12" i="1" s="1"/>
  <c r="BH11" i="1"/>
  <c r="BI11" i="1" s="1"/>
  <c r="BI10" i="1"/>
  <c r="BH10" i="1"/>
  <c r="BH9" i="1"/>
  <c r="BI9" i="1" s="1"/>
  <c r="BH8" i="1"/>
  <c r="BI8" i="1" s="1"/>
  <c r="BH7" i="1"/>
  <c r="BI7" i="1" s="1"/>
  <c r="BH6" i="1"/>
  <c r="BI6" i="1" s="1"/>
  <c r="BH5" i="1"/>
  <c r="BH41" i="1" s="1"/>
  <c r="BH4" i="1"/>
  <c r="BI4" i="1" s="1"/>
  <c r="BE40" i="1"/>
  <c r="BE39" i="1"/>
  <c r="BE38" i="1"/>
  <c r="BE37" i="1"/>
  <c r="BE36" i="1"/>
  <c r="BE35" i="1"/>
  <c r="BG35" i="1" s="1"/>
  <c r="BE34" i="1"/>
  <c r="BE33" i="1"/>
  <c r="BG33" i="1" s="1"/>
  <c r="BE32" i="1"/>
  <c r="BG32" i="1" s="1"/>
  <c r="BE31" i="1"/>
  <c r="BG31" i="1" s="1"/>
  <c r="BE30" i="1"/>
  <c r="BG30" i="1" s="1"/>
  <c r="BE29" i="1"/>
  <c r="BG29" i="1" s="1"/>
  <c r="BE28" i="1"/>
  <c r="BE27" i="1"/>
  <c r="BE26" i="1"/>
  <c r="BE25" i="1"/>
  <c r="BE24" i="1"/>
  <c r="BE23" i="1"/>
  <c r="BG23" i="1" s="1"/>
  <c r="BE22" i="1"/>
  <c r="BE21" i="1"/>
  <c r="BG21" i="1" s="1"/>
  <c r="BE20" i="1"/>
  <c r="BG20" i="1" s="1"/>
  <c r="BE19" i="1"/>
  <c r="BG19" i="1" s="1"/>
  <c r="BE18" i="1"/>
  <c r="BG18" i="1" s="1"/>
  <c r="BE17" i="1"/>
  <c r="BG17" i="1" s="1"/>
  <c r="BE16" i="1"/>
  <c r="BE15" i="1"/>
  <c r="BE14" i="1"/>
  <c r="BE13" i="1"/>
  <c r="BE12" i="1"/>
  <c r="BE11" i="1"/>
  <c r="BG11" i="1" s="1"/>
  <c r="BE10" i="1"/>
  <c r="BE9" i="1"/>
  <c r="BG9" i="1" s="1"/>
  <c r="BE8" i="1"/>
  <c r="BG8" i="1" s="1"/>
  <c r="BE7" i="1"/>
  <c r="BG7" i="1" s="1"/>
  <c r="BE6" i="1"/>
  <c r="BG6" i="1" s="1"/>
  <c r="BE5" i="1"/>
  <c r="BE41" i="1" s="1"/>
  <c r="BE4" i="1"/>
  <c r="BA40" i="1"/>
  <c r="AZ40" i="1"/>
  <c r="AZ39" i="1"/>
  <c r="BA39" i="1" s="1"/>
  <c r="AZ38" i="1"/>
  <c r="BA38" i="1" s="1"/>
  <c r="AZ37" i="1"/>
  <c r="BA37" i="1" s="1"/>
  <c r="AZ36" i="1"/>
  <c r="BA36" i="1" s="1"/>
  <c r="AZ35" i="1"/>
  <c r="BA35" i="1" s="1"/>
  <c r="BA34" i="1"/>
  <c r="AZ34" i="1"/>
  <c r="AZ33" i="1"/>
  <c r="BA33" i="1" s="1"/>
  <c r="AZ32" i="1"/>
  <c r="BA32" i="1" s="1"/>
  <c r="AZ31" i="1"/>
  <c r="BA31" i="1" s="1"/>
  <c r="AZ30" i="1"/>
  <c r="BA30" i="1" s="1"/>
  <c r="AZ29" i="1"/>
  <c r="BA29" i="1" s="1"/>
  <c r="BA28" i="1"/>
  <c r="AZ28" i="1"/>
  <c r="AZ27" i="1"/>
  <c r="BA27" i="1" s="1"/>
  <c r="AZ26" i="1"/>
  <c r="BA26" i="1" s="1"/>
  <c r="AZ25" i="1"/>
  <c r="BA25" i="1" s="1"/>
  <c r="AZ24" i="1"/>
  <c r="BA24" i="1" s="1"/>
  <c r="AZ23" i="1"/>
  <c r="BA23" i="1" s="1"/>
  <c r="BA22" i="1"/>
  <c r="AZ22" i="1"/>
  <c r="AZ21" i="1"/>
  <c r="BA21" i="1" s="1"/>
  <c r="AZ20" i="1"/>
  <c r="BA20" i="1" s="1"/>
  <c r="AZ19" i="1"/>
  <c r="BA19" i="1" s="1"/>
  <c r="AZ18" i="1"/>
  <c r="BA18" i="1" s="1"/>
  <c r="AZ17" i="1"/>
  <c r="BA17" i="1" s="1"/>
  <c r="BA16" i="1"/>
  <c r="AZ16" i="1"/>
  <c r="AZ15" i="1"/>
  <c r="BA15" i="1" s="1"/>
  <c r="AZ14" i="1"/>
  <c r="BA14" i="1" s="1"/>
  <c r="AZ13" i="1"/>
  <c r="BA13" i="1" s="1"/>
  <c r="AZ12" i="1"/>
  <c r="BA12" i="1" s="1"/>
  <c r="AZ11" i="1"/>
  <c r="BA11" i="1" s="1"/>
  <c r="BA10" i="1"/>
  <c r="AZ10" i="1"/>
  <c r="AZ9" i="1"/>
  <c r="BA9" i="1" s="1"/>
  <c r="AZ8" i="1"/>
  <c r="BA8" i="1" s="1"/>
  <c r="AZ7" i="1"/>
  <c r="BA7" i="1" s="1"/>
  <c r="AZ6" i="1"/>
  <c r="BA6" i="1" s="1"/>
  <c r="AZ5" i="1"/>
  <c r="BA5" i="1" s="1"/>
  <c r="BA4" i="1"/>
  <c r="AZ4" i="1"/>
  <c r="AV40" i="1"/>
  <c r="AU40" i="1"/>
  <c r="AU39" i="1"/>
  <c r="AV39" i="1" s="1"/>
  <c r="AU38" i="1"/>
  <c r="AV38" i="1" s="1"/>
  <c r="AU37" i="1"/>
  <c r="AV37" i="1" s="1"/>
  <c r="AU36" i="1"/>
  <c r="AV36" i="1" s="1"/>
  <c r="AU35" i="1"/>
  <c r="AV35" i="1" s="1"/>
  <c r="AV34" i="1"/>
  <c r="AU34" i="1"/>
  <c r="AU33" i="1"/>
  <c r="AV33" i="1" s="1"/>
  <c r="AU32" i="1"/>
  <c r="AV32" i="1" s="1"/>
  <c r="AU31" i="1"/>
  <c r="AV31" i="1" s="1"/>
  <c r="AU30" i="1"/>
  <c r="AV30" i="1" s="1"/>
  <c r="AU29" i="1"/>
  <c r="AV29" i="1" s="1"/>
  <c r="AV28" i="1"/>
  <c r="AU28" i="1"/>
  <c r="AU27" i="1"/>
  <c r="AV27" i="1" s="1"/>
  <c r="AU26" i="1"/>
  <c r="AV26" i="1" s="1"/>
  <c r="AU25" i="1"/>
  <c r="AV25" i="1" s="1"/>
  <c r="AU24" i="1"/>
  <c r="AV24" i="1" s="1"/>
  <c r="AU23" i="1"/>
  <c r="AV23" i="1" s="1"/>
  <c r="AV22" i="1"/>
  <c r="AU22" i="1"/>
  <c r="AU21" i="1"/>
  <c r="AV21" i="1" s="1"/>
  <c r="AU20" i="1"/>
  <c r="AV20" i="1" s="1"/>
  <c r="AU19" i="1"/>
  <c r="AV19" i="1" s="1"/>
  <c r="AU18" i="1"/>
  <c r="AV18" i="1" s="1"/>
  <c r="AU17" i="1"/>
  <c r="AV17" i="1" s="1"/>
  <c r="AV16" i="1"/>
  <c r="AU16" i="1"/>
  <c r="AU15" i="1"/>
  <c r="AV15" i="1" s="1"/>
  <c r="AU14" i="1"/>
  <c r="AV14" i="1" s="1"/>
  <c r="AV13" i="1"/>
  <c r="AU13" i="1"/>
  <c r="AU12" i="1"/>
  <c r="AV12" i="1" s="1"/>
  <c r="AU11" i="1"/>
  <c r="AV11" i="1" s="1"/>
  <c r="AV10" i="1"/>
  <c r="AU10" i="1"/>
  <c r="AU9" i="1"/>
  <c r="AV9" i="1" s="1"/>
  <c r="AU8" i="1"/>
  <c r="AV8" i="1" s="1"/>
  <c r="AU7" i="1"/>
  <c r="AV7" i="1" s="1"/>
  <c r="AU6" i="1"/>
  <c r="AV6" i="1" s="1"/>
  <c r="AU5" i="1"/>
  <c r="AV5" i="1" s="1"/>
  <c r="AV4" i="1"/>
  <c r="AU4" i="1"/>
  <c r="BF41" i="1"/>
  <c r="BG40" i="1"/>
  <c r="BG39" i="1"/>
  <c r="BG38" i="1"/>
  <c r="BG37" i="1"/>
  <c r="BG36" i="1"/>
  <c r="BG34" i="1"/>
  <c r="BG28" i="1"/>
  <c r="BG27" i="1"/>
  <c r="BG26" i="1"/>
  <c r="BG25" i="1"/>
  <c r="BG24" i="1"/>
  <c r="BG22" i="1"/>
  <c r="BG16" i="1"/>
  <c r="BG15" i="1"/>
  <c r="BG14" i="1"/>
  <c r="BG13" i="1"/>
  <c r="BG12" i="1"/>
  <c r="BG10" i="1"/>
  <c r="BG4" i="1"/>
  <c r="AN47" i="1"/>
  <c r="AN46" i="1"/>
  <c r="AN45" i="1"/>
  <c r="AN44" i="1"/>
  <c r="AN43" i="1"/>
  <c r="AN42" i="1"/>
  <c r="AN48" i="1" s="1"/>
  <c r="AN40" i="1"/>
  <c r="AN39" i="1"/>
  <c r="AN38" i="1"/>
  <c r="AN37" i="1"/>
  <c r="AN36" i="1"/>
  <c r="AN35" i="1"/>
  <c r="AN34" i="1"/>
  <c r="AN33" i="1"/>
  <c r="AN32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10" i="1"/>
  <c r="AN9" i="1"/>
  <c r="AN8" i="1"/>
  <c r="AN7" i="1"/>
  <c r="AN6" i="1"/>
  <c r="AN5" i="1"/>
  <c r="AN4" i="1"/>
  <c r="D48" i="1"/>
  <c r="E48" i="1"/>
  <c r="F48" i="1"/>
  <c r="F49" i="1" s="1"/>
  <c r="G48" i="1"/>
  <c r="G49" i="1" s="1"/>
  <c r="H48" i="1"/>
  <c r="H49" i="1" s="1"/>
  <c r="I48" i="1"/>
  <c r="J48" i="1"/>
  <c r="K48" i="1"/>
  <c r="L48" i="1"/>
  <c r="M48" i="1"/>
  <c r="M49" i="1" s="1"/>
  <c r="N48" i="1"/>
  <c r="O48" i="1"/>
  <c r="P48" i="1"/>
  <c r="Q48" i="1"/>
  <c r="Q49" i="1" s="1"/>
  <c r="R48" i="1"/>
  <c r="R49" i="1" s="1"/>
  <c r="S48" i="1"/>
  <c r="S49" i="1" s="1"/>
  <c r="T48" i="1"/>
  <c r="T49" i="1" s="1"/>
  <c r="U48" i="1"/>
  <c r="V48" i="1"/>
  <c r="W48" i="1"/>
  <c r="X48" i="1"/>
  <c r="X49" i="1" s="1"/>
  <c r="Y48" i="1"/>
  <c r="Y49" i="1" s="1"/>
  <c r="Z48" i="1"/>
  <c r="Z49" i="1" s="1"/>
  <c r="AA48" i="1"/>
  <c r="AB48" i="1"/>
  <c r="AC48" i="1"/>
  <c r="AC49" i="1" s="1"/>
  <c r="AD48" i="1"/>
  <c r="AD49" i="1" s="1"/>
  <c r="AE48" i="1"/>
  <c r="AE49" i="1" s="1"/>
  <c r="AF48" i="1"/>
  <c r="AF49" i="1" s="1"/>
  <c r="AG48" i="1"/>
  <c r="AH48" i="1"/>
  <c r="AI48" i="1"/>
  <c r="AJ48" i="1"/>
  <c r="AK48" i="1"/>
  <c r="AL48" i="1"/>
  <c r="AM48" i="1"/>
  <c r="E49" i="1"/>
  <c r="U49" i="1"/>
  <c r="C48" i="1"/>
  <c r="C49" i="1" s="1"/>
  <c r="D41" i="1"/>
  <c r="E41" i="1"/>
  <c r="F41" i="1"/>
  <c r="G41" i="1"/>
  <c r="H41" i="1"/>
  <c r="I41" i="1"/>
  <c r="I49" i="1" s="1"/>
  <c r="J41" i="1"/>
  <c r="J49" i="1" s="1"/>
  <c r="K41" i="1"/>
  <c r="K49" i="1" s="1"/>
  <c r="L41" i="1"/>
  <c r="M41" i="1"/>
  <c r="N41" i="1"/>
  <c r="O41" i="1"/>
  <c r="P41" i="1"/>
  <c r="Q41" i="1"/>
  <c r="R41" i="1"/>
  <c r="S41" i="1"/>
  <c r="T41" i="1"/>
  <c r="U41" i="1"/>
  <c r="V41" i="1"/>
  <c r="V49" i="1" s="1"/>
  <c r="W41" i="1"/>
  <c r="W49" i="1" s="1"/>
  <c r="X41" i="1"/>
  <c r="Y41" i="1"/>
  <c r="Z41" i="1"/>
  <c r="AA41" i="1"/>
  <c r="AB41" i="1"/>
  <c r="AC41" i="1"/>
  <c r="AD41" i="1"/>
  <c r="AE41" i="1"/>
  <c r="AF41" i="1"/>
  <c r="AG41" i="1"/>
  <c r="AG49" i="1" s="1"/>
  <c r="AH41" i="1"/>
  <c r="AH49" i="1" s="1"/>
  <c r="AI41" i="1"/>
  <c r="AI49" i="1" s="1"/>
  <c r="AJ41" i="1"/>
  <c r="AK41" i="1"/>
  <c r="AL41" i="1"/>
  <c r="AM41" i="1"/>
  <c r="AO41" i="1"/>
  <c r="AP41" i="1"/>
  <c r="AQ41" i="1"/>
  <c r="AR41" i="1"/>
  <c r="AS41" i="1"/>
  <c r="AT41" i="1"/>
  <c r="AW41" i="1"/>
  <c r="AX41" i="1"/>
  <c r="BB41" i="1"/>
  <c r="BC41" i="1"/>
  <c r="BD41" i="1"/>
  <c r="C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BI5" i="1" l="1"/>
  <c r="BI41" i="1"/>
  <c r="BG41" i="1"/>
  <c r="BG5" i="1"/>
  <c r="BA41" i="1"/>
  <c r="AZ41" i="1"/>
  <c r="AV41" i="1"/>
  <c r="AU41" i="1"/>
  <c r="AB49" i="1"/>
  <c r="P49" i="1"/>
  <c r="D49" i="1"/>
  <c r="AM49" i="1"/>
  <c r="AA49" i="1"/>
  <c r="O49" i="1"/>
  <c r="AL49" i="1"/>
  <c r="N49" i="1"/>
  <c r="AY41" i="1"/>
  <c r="AK49" i="1"/>
  <c r="AJ49" i="1"/>
  <c r="L49" i="1"/>
  <c r="AN41" i="1"/>
  <c r="AN49" i="1" s="1"/>
  <c r="AN5" i="2" l="1"/>
  <c r="AN6" i="2"/>
  <c r="AN7" i="2"/>
  <c r="AN8" i="2"/>
  <c r="AN9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28" i="2"/>
  <c r="AN29" i="2"/>
  <c r="AN30" i="2"/>
  <c r="AN31" i="2"/>
  <c r="AN32" i="2"/>
  <c r="AN33" i="2"/>
  <c r="AN34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4" i="2"/>
  <c r="D5" i="19" l="1"/>
  <c r="E6" i="19"/>
  <c r="F7" i="19"/>
  <c r="G8" i="19"/>
  <c r="H9" i="19"/>
  <c r="I10" i="19"/>
  <c r="J11" i="19"/>
  <c r="K12" i="19"/>
  <c r="L13" i="19"/>
  <c r="M14" i="19"/>
  <c r="N15" i="19"/>
  <c r="O16" i="19"/>
  <c r="P17" i="19"/>
  <c r="Q18" i="19"/>
  <c r="R19" i="19"/>
  <c r="S20" i="19"/>
  <c r="T21" i="19"/>
  <c r="U22" i="19"/>
  <c r="V23" i="19"/>
  <c r="W24" i="19"/>
  <c r="X25" i="19"/>
  <c r="Y26" i="19"/>
  <c r="Z27" i="19"/>
  <c r="AA28" i="19"/>
  <c r="AB29" i="19"/>
  <c r="AC30" i="19"/>
  <c r="AD31" i="19"/>
  <c r="AE32" i="19"/>
  <c r="AF33" i="19"/>
  <c r="AG34" i="19"/>
  <c r="AH35" i="19"/>
  <c r="AI36" i="19"/>
  <c r="AJ37" i="19"/>
  <c r="AK38" i="19"/>
  <c r="AL39" i="19"/>
  <c r="AM40" i="19"/>
  <c r="C4" i="19"/>
  <c r="K5" i="5" l="1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" i="5"/>
  <c r="C41" i="5"/>
  <c r="D41" i="5"/>
  <c r="E41" i="5"/>
  <c r="F41" i="5"/>
  <c r="G41" i="5"/>
  <c r="H41" i="5"/>
  <c r="C5" i="5"/>
  <c r="D5" i="5"/>
  <c r="E5" i="5"/>
  <c r="F5" i="5"/>
  <c r="G5" i="5"/>
  <c r="H5" i="5"/>
  <c r="C6" i="5"/>
  <c r="D6" i="5"/>
  <c r="E6" i="5"/>
  <c r="F6" i="5"/>
  <c r="G6" i="5"/>
  <c r="H6" i="5"/>
  <c r="C7" i="5"/>
  <c r="D7" i="5"/>
  <c r="E7" i="5"/>
  <c r="F7" i="5"/>
  <c r="G7" i="5"/>
  <c r="H7" i="5"/>
  <c r="C8" i="5"/>
  <c r="D8" i="5"/>
  <c r="E8" i="5"/>
  <c r="F8" i="5"/>
  <c r="G8" i="5"/>
  <c r="H8" i="5"/>
  <c r="C9" i="5"/>
  <c r="D9" i="5"/>
  <c r="E9" i="5"/>
  <c r="F9" i="5"/>
  <c r="G9" i="5"/>
  <c r="H9" i="5"/>
  <c r="C10" i="5"/>
  <c r="D10" i="5"/>
  <c r="E10" i="5"/>
  <c r="F10" i="5"/>
  <c r="G10" i="5"/>
  <c r="H10" i="5"/>
  <c r="C11" i="5"/>
  <c r="D11" i="5"/>
  <c r="E11" i="5"/>
  <c r="F11" i="5"/>
  <c r="G11" i="5"/>
  <c r="H11" i="5"/>
  <c r="C12" i="5"/>
  <c r="D12" i="5"/>
  <c r="E12" i="5"/>
  <c r="F12" i="5"/>
  <c r="G12" i="5"/>
  <c r="H12" i="5"/>
  <c r="C13" i="5"/>
  <c r="D13" i="5"/>
  <c r="E13" i="5"/>
  <c r="F13" i="5"/>
  <c r="G13" i="5"/>
  <c r="H13" i="5"/>
  <c r="C14" i="5"/>
  <c r="D14" i="5"/>
  <c r="E14" i="5"/>
  <c r="F14" i="5"/>
  <c r="G14" i="5"/>
  <c r="H14" i="5"/>
  <c r="C15" i="5"/>
  <c r="D15" i="5"/>
  <c r="E15" i="5"/>
  <c r="F15" i="5"/>
  <c r="G15" i="5"/>
  <c r="H15" i="5"/>
  <c r="C16" i="5"/>
  <c r="D16" i="5"/>
  <c r="E16" i="5"/>
  <c r="F16" i="5"/>
  <c r="G16" i="5"/>
  <c r="H16" i="5"/>
  <c r="C17" i="5"/>
  <c r="D17" i="5"/>
  <c r="E17" i="5"/>
  <c r="F17" i="5"/>
  <c r="G17" i="5"/>
  <c r="H17" i="5"/>
  <c r="C18" i="5"/>
  <c r="D18" i="5"/>
  <c r="E18" i="5"/>
  <c r="F18" i="5"/>
  <c r="G18" i="5"/>
  <c r="H18" i="5"/>
  <c r="C19" i="5"/>
  <c r="D19" i="5"/>
  <c r="E19" i="5"/>
  <c r="F19" i="5"/>
  <c r="G19" i="5"/>
  <c r="H19" i="5"/>
  <c r="C20" i="5"/>
  <c r="D20" i="5"/>
  <c r="E20" i="5"/>
  <c r="F20" i="5"/>
  <c r="G20" i="5"/>
  <c r="H20" i="5"/>
  <c r="C21" i="5"/>
  <c r="D21" i="5"/>
  <c r="E21" i="5"/>
  <c r="F21" i="5"/>
  <c r="G21" i="5"/>
  <c r="H21" i="5"/>
  <c r="C22" i="5"/>
  <c r="D22" i="5"/>
  <c r="E22" i="5"/>
  <c r="F22" i="5"/>
  <c r="G22" i="5"/>
  <c r="H22" i="5"/>
  <c r="C23" i="5"/>
  <c r="D23" i="5"/>
  <c r="E23" i="5"/>
  <c r="F23" i="5"/>
  <c r="G23" i="5"/>
  <c r="H23" i="5"/>
  <c r="C24" i="5"/>
  <c r="D24" i="5"/>
  <c r="E24" i="5"/>
  <c r="F24" i="5"/>
  <c r="G24" i="5"/>
  <c r="H24" i="5"/>
  <c r="C25" i="5"/>
  <c r="D25" i="5"/>
  <c r="E25" i="5"/>
  <c r="F25" i="5"/>
  <c r="G25" i="5"/>
  <c r="H25" i="5"/>
  <c r="C26" i="5"/>
  <c r="D26" i="5"/>
  <c r="E26" i="5"/>
  <c r="F26" i="5"/>
  <c r="G26" i="5"/>
  <c r="H26" i="5"/>
  <c r="C27" i="5"/>
  <c r="D27" i="5"/>
  <c r="E27" i="5"/>
  <c r="F27" i="5"/>
  <c r="G27" i="5"/>
  <c r="H27" i="5"/>
  <c r="C28" i="5"/>
  <c r="D28" i="5"/>
  <c r="E28" i="5"/>
  <c r="F28" i="5"/>
  <c r="G28" i="5"/>
  <c r="H28" i="5"/>
  <c r="C29" i="5"/>
  <c r="D29" i="5"/>
  <c r="E29" i="5"/>
  <c r="F29" i="5"/>
  <c r="G29" i="5"/>
  <c r="H29" i="5"/>
  <c r="C30" i="5"/>
  <c r="D30" i="5"/>
  <c r="E30" i="5"/>
  <c r="F30" i="5"/>
  <c r="G30" i="5"/>
  <c r="H30" i="5"/>
  <c r="C31" i="5"/>
  <c r="D31" i="5"/>
  <c r="E31" i="5"/>
  <c r="F31" i="5"/>
  <c r="G31" i="5"/>
  <c r="H31" i="5"/>
  <c r="C32" i="5"/>
  <c r="D32" i="5"/>
  <c r="E32" i="5"/>
  <c r="F32" i="5"/>
  <c r="G32" i="5"/>
  <c r="H32" i="5"/>
  <c r="C33" i="5"/>
  <c r="D33" i="5"/>
  <c r="E33" i="5"/>
  <c r="F33" i="5"/>
  <c r="G33" i="5"/>
  <c r="H33" i="5"/>
  <c r="C34" i="5"/>
  <c r="D34" i="5"/>
  <c r="E34" i="5"/>
  <c r="F34" i="5"/>
  <c r="G34" i="5"/>
  <c r="H34" i="5"/>
  <c r="C35" i="5"/>
  <c r="D35" i="5"/>
  <c r="E35" i="5"/>
  <c r="F35" i="5"/>
  <c r="G35" i="5"/>
  <c r="H35" i="5"/>
  <c r="C36" i="5"/>
  <c r="D36" i="5"/>
  <c r="E36" i="5"/>
  <c r="F36" i="5"/>
  <c r="G36" i="5"/>
  <c r="H36" i="5"/>
  <c r="C37" i="5"/>
  <c r="D37" i="5"/>
  <c r="E37" i="5"/>
  <c r="F37" i="5"/>
  <c r="G37" i="5"/>
  <c r="H37" i="5"/>
  <c r="C38" i="5"/>
  <c r="D38" i="5"/>
  <c r="E38" i="5"/>
  <c r="F38" i="5"/>
  <c r="G38" i="5"/>
  <c r="H38" i="5"/>
  <c r="C39" i="5"/>
  <c r="D39" i="5"/>
  <c r="E39" i="5"/>
  <c r="F39" i="5"/>
  <c r="G39" i="5"/>
  <c r="H39" i="5"/>
  <c r="C40" i="5"/>
  <c r="D40" i="5"/>
  <c r="E40" i="5"/>
  <c r="F40" i="5"/>
  <c r="G40" i="5"/>
  <c r="H40" i="5"/>
  <c r="D4" i="5"/>
  <c r="E4" i="5"/>
  <c r="F4" i="5"/>
  <c r="G4" i="5"/>
  <c r="H4" i="5"/>
  <c r="C4" i="5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AA5" i="2"/>
  <c r="AB5" i="2"/>
  <c r="AC5" i="2"/>
  <c r="AD5" i="2"/>
  <c r="AE5" i="2"/>
  <c r="AF5" i="2"/>
  <c r="AG5" i="2"/>
  <c r="AH5" i="2"/>
  <c r="AI5" i="2"/>
  <c r="AJ5" i="2"/>
  <c r="AK5" i="2"/>
  <c r="AL5" i="2"/>
  <c r="AM5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AI6" i="2"/>
  <c r="AJ6" i="2"/>
  <c r="AK6" i="2"/>
  <c r="AL6" i="2"/>
  <c r="AM6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AI7" i="2"/>
  <c r="AJ7" i="2"/>
  <c r="AK7" i="2"/>
  <c r="AL7" i="2"/>
  <c r="AM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AJ9" i="2"/>
  <c r="AK9" i="2"/>
  <c r="AL9" i="2"/>
  <c r="AM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L10" i="2"/>
  <c r="AM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AI24" i="2"/>
  <c r="AJ24" i="2"/>
  <c r="AK24" i="2"/>
  <c r="AL24" i="2"/>
  <c r="AM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AI25" i="2"/>
  <c r="AJ25" i="2"/>
  <c r="AK25" i="2"/>
  <c r="AL25" i="2"/>
  <c r="AM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AI26" i="2"/>
  <c r="AJ26" i="2"/>
  <c r="AK26" i="2"/>
  <c r="AL26" i="2"/>
  <c r="AM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AI27" i="2"/>
  <c r="AJ27" i="2"/>
  <c r="AK27" i="2"/>
  <c r="AL27" i="2"/>
  <c r="AM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AI28" i="2"/>
  <c r="AJ28" i="2"/>
  <c r="AK28" i="2"/>
  <c r="AL28" i="2"/>
  <c r="AM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L29" i="2"/>
  <c r="AM29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2" i="2"/>
  <c r="AA32" i="2"/>
  <c r="AB32" i="2"/>
  <c r="AC32" i="2"/>
  <c r="AD32" i="2"/>
  <c r="AE32" i="2"/>
  <c r="AF32" i="2"/>
  <c r="AG32" i="2"/>
  <c r="AH32" i="2"/>
  <c r="AI32" i="2"/>
  <c r="AJ32" i="2"/>
  <c r="AK32" i="2"/>
  <c r="AL32" i="2"/>
  <c r="AM32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L33" i="2"/>
  <c r="AM33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V34" i="2"/>
  <c r="W34" i="2"/>
  <c r="X34" i="2"/>
  <c r="Y34" i="2"/>
  <c r="Z34" i="2"/>
  <c r="AA34" i="2"/>
  <c r="AB34" i="2"/>
  <c r="AC34" i="2"/>
  <c r="AD34" i="2"/>
  <c r="AE34" i="2"/>
  <c r="AF34" i="2"/>
  <c r="AG34" i="2"/>
  <c r="AH34" i="2"/>
  <c r="AI34" i="2"/>
  <c r="AJ34" i="2"/>
  <c r="AK34" i="2"/>
  <c r="AL34" i="2"/>
  <c r="AM34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4" i="2"/>
  <c r="AI36" i="9" l="1"/>
  <c r="K12" i="9"/>
  <c r="W24" i="9"/>
  <c r="J11" i="9"/>
  <c r="J41" i="9" s="1"/>
  <c r="U22" i="9"/>
  <c r="T21" i="9"/>
  <c r="S20" i="9"/>
  <c r="AD31" i="9"/>
  <c r="AD41" i="9" s="1"/>
  <c r="AC30" i="9"/>
  <c r="D5" i="9"/>
  <c r="D41" i="9" s="1"/>
  <c r="AM40" i="9"/>
  <c r="AM41" i="9" s="1"/>
  <c r="AA28" i="9"/>
  <c r="AA41" i="9" s="1"/>
  <c r="O16" i="9"/>
  <c r="O41" i="9" s="1"/>
  <c r="AH35" i="9"/>
  <c r="AH41" i="9" s="1"/>
  <c r="I10" i="9"/>
  <c r="I41" i="9" s="1"/>
  <c r="AE32" i="9"/>
  <c r="F7" i="9"/>
  <c r="E6" i="9"/>
  <c r="P17" i="9"/>
  <c r="P41" i="9" s="1"/>
  <c r="AL39" i="9"/>
  <c r="AL41" i="9" s="1"/>
  <c r="Z27" i="9"/>
  <c r="Z41" i="9" s="1"/>
  <c r="N15" i="9"/>
  <c r="N41" i="9" s="1"/>
  <c r="V23" i="9"/>
  <c r="V41" i="9" s="1"/>
  <c r="AG34" i="9"/>
  <c r="AG41" i="9" s="1"/>
  <c r="H9" i="9"/>
  <c r="H41" i="9" s="1"/>
  <c r="G8" i="9"/>
  <c r="G41" i="9" s="1"/>
  <c r="R19" i="9"/>
  <c r="R41" i="9" s="1"/>
  <c r="Q18" i="9"/>
  <c r="Q41" i="9" s="1"/>
  <c r="AB29" i="9"/>
  <c r="C4" i="9"/>
  <c r="C41" i="9" s="1"/>
  <c r="AK38" i="9"/>
  <c r="AK41" i="9" s="1"/>
  <c r="Y26" i="9"/>
  <c r="Y41" i="9" s="1"/>
  <c r="M14" i="9"/>
  <c r="M41" i="9" s="1"/>
  <c r="AF33" i="9"/>
  <c r="AF41" i="9" s="1"/>
  <c r="AJ37" i="9"/>
  <c r="AJ41" i="9" s="1"/>
  <c r="X25" i="9"/>
  <c r="X41" i="9" s="1"/>
  <c r="L13" i="9"/>
  <c r="W41" i="9"/>
  <c r="E41" i="9"/>
  <c r="F41" i="9"/>
  <c r="U41" i="9"/>
  <c r="AB41" i="9"/>
  <c r="AE41" i="9"/>
  <c r="AC41" i="9"/>
  <c r="T41" i="9"/>
  <c r="C4" i="13" a="1"/>
  <c r="AI41" i="9"/>
  <c r="S41" i="9"/>
  <c r="K41" i="9"/>
  <c r="D4" i="13" l="1"/>
  <c r="L5" i="13"/>
  <c r="F6" i="13"/>
  <c r="AE6" i="13"/>
  <c r="R7" i="13"/>
  <c r="D8" i="13"/>
  <c r="U8" i="13"/>
  <c r="G9" i="13"/>
  <c r="X9" i="13"/>
  <c r="J10" i="13"/>
  <c r="Z10" i="13"/>
  <c r="G11" i="13"/>
  <c r="W11" i="13"/>
  <c r="AM11" i="13"/>
  <c r="W12" i="13"/>
  <c r="AM12" i="13"/>
  <c r="R13" i="13"/>
  <c r="AJ13" i="13"/>
  <c r="O14" i="13"/>
  <c r="AE14" i="13"/>
  <c r="M15" i="13"/>
  <c r="AC15" i="13"/>
  <c r="E16" i="13"/>
  <c r="U16" i="13"/>
  <c r="AI16" i="13"/>
  <c r="K17" i="13"/>
  <c r="AA17" i="13"/>
  <c r="C18" i="13"/>
  <c r="Q18" i="13"/>
  <c r="AG18" i="13"/>
  <c r="I19" i="13"/>
  <c r="V19" i="13"/>
  <c r="AJ19" i="13"/>
  <c r="J20" i="13"/>
  <c r="W20" i="13"/>
  <c r="AH20" i="13"/>
  <c r="J21" i="13"/>
  <c r="U21" i="13"/>
  <c r="AH21" i="13"/>
  <c r="J22" i="13"/>
  <c r="T22" i="13"/>
  <c r="AC22" i="13"/>
  <c r="AL22" i="13"/>
  <c r="J23" i="13"/>
  <c r="S23" i="13"/>
  <c r="AB23" i="13"/>
  <c r="AL23" i="13"/>
  <c r="J24" i="13"/>
  <c r="S24" i="13"/>
  <c r="AB24" i="13"/>
  <c r="AK24" i="13"/>
  <c r="I25" i="13"/>
  <c r="R25" i="13"/>
  <c r="AB25" i="13"/>
  <c r="AK25" i="13"/>
  <c r="I26" i="13"/>
  <c r="R26" i="13"/>
  <c r="AA26" i="13"/>
  <c r="AJ26" i="13"/>
  <c r="H27" i="13"/>
  <c r="R27" i="13"/>
  <c r="AA27" i="13"/>
  <c r="AJ27" i="13"/>
  <c r="H28" i="13"/>
  <c r="Q28" i="13"/>
  <c r="Z28" i="13"/>
  <c r="AH28" i="13"/>
  <c r="E29" i="13"/>
  <c r="M29" i="13"/>
  <c r="U29" i="13"/>
  <c r="AC29" i="13"/>
  <c r="AK29" i="13"/>
  <c r="H30" i="13"/>
  <c r="P30" i="13"/>
  <c r="X30" i="13"/>
  <c r="AF30" i="13"/>
  <c r="C31" i="13"/>
  <c r="K31" i="13"/>
  <c r="S31" i="13"/>
  <c r="AA31" i="13"/>
  <c r="AI31" i="13"/>
  <c r="F32" i="13"/>
  <c r="N32" i="13"/>
  <c r="V32" i="13"/>
  <c r="AD32" i="13"/>
  <c r="AL32" i="13"/>
  <c r="I33" i="13"/>
  <c r="Q33" i="13"/>
  <c r="Y33" i="13"/>
  <c r="AG33" i="13"/>
  <c r="D34" i="13"/>
  <c r="L34" i="13"/>
  <c r="T34" i="13"/>
  <c r="AB34" i="13"/>
  <c r="AJ34" i="13"/>
  <c r="G35" i="13"/>
  <c r="O35" i="13"/>
  <c r="W35" i="13"/>
  <c r="AE35" i="13"/>
  <c r="AM35" i="13"/>
  <c r="J36" i="13"/>
  <c r="R36" i="13"/>
  <c r="Z36" i="13"/>
  <c r="AH36" i="13"/>
  <c r="E37" i="13"/>
  <c r="M37" i="13"/>
  <c r="U37" i="13"/>
  <c r="AC37" i="13"/>
  <c r="AK37" i="13"/>
  <c r="H38" i="13"/>
  <c r="P38" i="13"/>
  <c r="X38" i="13"/>
  <c r="AF38" i="13"/>
  <c r="C39" i="13"/>
  <c r="K39" i="13"/>
  <c r="S39" i="13"/>
  <c r="AA39" i="13"/>
  <c r="AI39" i="13"/>
  <c r="F40" i="13"/>
  <c r="N40" i="13"/>
  <c r="V40" i="13"/>
  <c r="AD40" i="13"/>
  <c r="AL40" i="13"/>
  <c r="M5" i="13"/>
  <c r="G6" i="13"/>
  <c r="AF6" i="13"/>
  <c r="S7" i="13"/>
  <c r="E8" i="13"/>
  <c r="V8" i="13"/>
  <c r="H9" i="13"/>
  <c r="AE9" i="13"/>
  <c r="K10" i="13"/>
  <c r="AD10" i="13"/>
  <c r="I11" i="13"/>
  <c r="Y11" i="13"/>
  <c r="H12" i="13"/>
  <c r="X12" i="13"/>
  <c r="C13" i="13"/>
  <c r="U13" i="13"/>
  <c r="AK13" i="13"/>
  <c r="P14" i="13"/>
  <c r="AK14" i="13"/>
  <c r="P15" i="13"/>
  <c r="AE15" i="13"/>
  <c r="J16" i="13"/>
  <c r="V16" i="13"/>
  <c r="AJ16" i="13"/>
  <c r="O17" i="13"/>
  <c r="AC17" i="13"/>
  <c r="D18" i="13"/>
  <c r="T18" i="13"/>
  <c r="AH18" i="13"/>
  <c r="K19" i="13"/>
  <c r="Y19" i="13"/>
  <c r="AK19" i="13"/>
  <c r="L20" i="13"/>
  <c r="X20" i="13"/>
  <c r="AJ20" i="13"/>
  <c r="K21" i="13"/>
  <c r="W21" i="13"/>
  <c r="AJ21" i="13"/>
  <c r="L22" i="13"/>
  <c r="U22" i="13"/>
  <c r="AD22" i="13"/>
  <c r="AM22" i="13"/>
  <c r="K23" i="13"/>
  <c r="T23" i="13"/>
  <c r="AD23" i="13"/>
  <c r="AM23" i="13"/>
  <c r="K24" i="13"/>
  <c r="T24" i="13"/>
  <c r="AC24" i="13"/>
  <c r="AL24" i="13"/>
  <c r="J25" i="13"/>
  <c r="T25" i="13"/>
  <c r="AC25" i="13"/>
  <c r="AL25" i="13"/>
  <c r="J26" i="13"/>
  <c r="S26" i="13"/>
  <c r="AB26" i="13"/>
  <c r="AK26" i="13"/>
  <c r="J27" i="13"/>
  <c r="S27" i="13"/>
  <c r="AB27" i="13"/>
  <c r="AK27" i="13"/>
  <c r="I28" i="13"/>
  <c r="R28" i="13"/>
  <c r="AA28" i="13"/>
  <c r="AI28" i="13"/>
  <c r="F29" i="13"/>
  <c r="N29" i="13"/>
  <c r="V29" i="13"/>
  <c r="AD29" i="13"/>
  <c r="AL29" i="13"/>
  <c r="I30" i="13"/>
  <c r="Q30" i="13"/>
  <c r="Y30" i="13"/>
  <c r="AG30" i="13"/>
  <c r="D31" i="13"/>
  <c r="L31" i="13"/>
  <c r="T31" i="13"/>
  <c r="AB31" i="13"/>
  <c r="AJ31" i="13"/>
  <c r="G32" i="13"/>
  <c r="O32" i="13"/>
  <c r="W32" i="13"/>
  <c r="AE32" i="13"/>
  <c r="AM32" i="13"/>
  <c r="J33" i="13"/>
  <c r="R33" i="13"/>
  <c r="Z33" i="13"/>
  <c r="AH33" i="13"/>
  <c r="E34" i="13"/>
  <c r="M34" i="13"/>
  <c r="U34" i="13"/>
  <c r="AC34" i="13"/>
  <c r="AK34" i="13"/>
  <c r="H35" i="13"/>
  <c r="P35" i="13"/>
  <c r="X35" i="13"/>
  <c r="AF35" i="13"/>
  <c r="C36" i="13"/>
  <c r="K36" i="13"/>
  <c r="S36" i="13"/>
  <c r="AA36" i="13"/>
  <c r="AI36" i="13"/>
  <c r="F37" i="13"/>
  <c r="N37" i="13"/>
  <c r="V37" i="13"/>
  <c r="AD37" i="13"/>
  <c r="AL37" i="13"/>
  <c r="I38" i="13"/>
  <c r="Q38" i="13"/>
  <c r="Y38" i="13"/>
  <c r="AG38" i="13"/>
  <c r="D39" i="13"/>
  <c r="L39" i="13"/>
  <c r="T39" i="13"/>
  <c r="AB39" i="13"/>
  <c r="AJ39" i="13"/>
  <c r="G40" i="13"/>
  <c r="O40" i="13"/>
  <c r="W40" i="13"/>
  <c r="AE40" i="13"/>
  <c r="AM40" i="13"/>
  <c r="W5" i="13"/>
  <c r="O6" i="13"/>
  <c r="C7" i="13"/>
  <c r="U7" i="13"/>
  <c r="F8" i="13"/>
  <c r="AC8" i="13"/>
  <c r="I9" i="13"/>
  <c r="AF9" i="13"/>
  <c r="L10" i="13"/>
  <c r="AG10" i="13"/>
  <c r="L11" i="13"/>
  <c r="AB11" i="13"/>
  <c r="I12" i="13"/>
  <c r="Y12" i="13"/>
  <c r="D13" i="13"/>
  <c r="W13" i="13"/>
  <c r="AM13" i="13"/>
  <c r="R14" i="13"/>
  <c r="AL14" i="13"/>
  <c r="Q15" i="13"/>
  <c r="AF15" i="13"/>
  <c r="K16" i="13"/>
  <c r="X16" i="13"/>
  <c r="AK16" i="13"/>
  <c r="P17" i="13"/>
  <c r="AD17" i="13"/>
  <c r="F18" i="13"/>
  <c r="V18" i="13"/>
  <c r="AI18" i="13"/>
  <c r="L19" i="13"/>
  <c r="AA19" i="13"/>
  <c r="AL19" i="13"/>
  <c r="N20" i="13"/>
  <c r="Y20" i="13"/>
  <c r="AL20" i="13"/>
  <c r="L21" i="13"/>
  <c r="Z21" i="13"/>
  <c r="AK21" i="13"/>
  <c r="M22" i="13"/>
  <c r="V22" i="13"/>
  <c r="AE22" i="13"/>
  <c r="C23" i="13"/>
  <c r="L23" i="13"/>
  <c r="V23" i="13"/>
  <c r="AE23" i="13"/>
  <c r="C24" i="13"/>
  <c r="L24" i="13"/>
  <c r="U24" i="13"/>
  <c r="AD24" i="13"/>
  <c r="AM24" i="13"/>
  <c r="L25" i="13"/>
  <c r="U25" i="13"/>
  <c r="AD25" i="13"/>
  <c r="AM25" i="13"/>
  <c r="K26" i="13"/>
  <c r="T26" i="13"/>
  <c r="AC26" i="13"/>
  <c r="AM26" i="13"/>
  <c r="K27" i="13"/>
  <c r="T27" i="13"/>
  <c r="AC27" i="13"/>
  <c r="AL27" i="13"/>
  <c r="J28" i="13"/>
  <c r="S28" i="13"/>
  <c r="AB28" i="13"/>
  <c r="AJ28" i="13"/>
  <c r="G29" i="13"/>
  <c r="O29" i="13"/>
  <c r="W29" i="13"/>
  <c r="AE29" i="13"/>
  <c r="AM29" i="13"/>
  <c r="J30" i="13"/>
  <c r="R30" i="13"/>
  <c r="Z30" i="13"/>
  <c r="AH30" i="13"/>
  <c r="E31" i="13"/>
  <c r="M31" i="13"/>
  <c r="U31" i="13"/>
  <c r="AC31" i="13"/>
  <c r="AK31" i="13"/>
  <c r="H32" i="13"/>
  <c r="P32" i="13"/>
  <c r="X32" i="13"/>
  <c r="AF32" i="13"/>
  <c r="C33" i="13"/>
  <c r="K33" i="13"/>
  <c r="S33" i="13"/>
  <c r="AA33" i="13"/>
  <c r="AI33" i="13"/>
  <c r="F34" i="13"/>
  <c r="N34" i="13"/>
  <c r="V34" i="13"/>
  <c r="AD34" i="13"/>
  <c r="AL34" i="13"/>
  <c r="I35" i="13"/>
  <c r="Q35" i="13"/>
  <c r="Y35" i="13"/>
  <c r="AG35" i="13"/>
  <c r="D36" i="13"/>
  <c r="L36" i="13"/>
  <c r="T36" i="13"/>
  <c r="AB36" i="13"/>
  <c r="AJ36" i="13"/>
  <c r="G37" i="13"/>
  <c r="O37" i="13"/>
  <c r="W37" i="13"/>
  <c r="AE37" i="13"/>
  <c r="AM37" i="13"/>
  <c r="J38" i="13"/>
  <c r="R38" i="13"/>
  <c r="Z38" i="13"/>
  <c r="AH38" i="13"/>
  <c r="E39" i="13"/>
  <c r="M39" i="13"/>
  <c r="U39" i="13"/>
  <c r="AC39" i="13"/>
  <c r="AK39" i="13"/>
  <c r="H40" i="13"/>
  <c r="P40" i="13"/>
  <c r="X40" i="13"/>
  <c r="AF40" i="13"/>
  <c r="R4" i="13"/>
  <c r="AB5" i="13"/>
  <c r="R6" i="13"/>
  <c r="H7" i="13"/>
  <c r="AC7" i="13"/>
  <c r="K8" i="13"/>
  <c r="AF8" i="13"/>
  <c r="Q9" i="13"/>
  <c r="AI9" i="13"/>
  <c r="S10" i="13"/>
  <c r="AI10" i="13"/>
  <c r="N11" i="13"/>
  <c r="AG11" i="13"/>
  <c r="L12" i="13"/>
  <c r="AB12" i="13"/>
  <c r="K13" i="13"/>
  <c r="AA13" i="13"/>
  <c r="F14" i="13"/>
  <c r="X14" i="13"/>
  <c r="C15" i="13"/>
  <c r="S15" i="13"/>
  <c r="AK15" i="13"/>
  <c r="M16" i="13"/>
  <c r="AA16" i="13"/>
  <c r="F17" i="13"/>
  <c r="S17" i="13"/>
  <c r="AF17" i="13"/>
  <c r="K18" i="13"/>
  <c r="Y18" i="13"/>
  <c r="AL18" i="13"/>
  <c r="Q19" i="13"/>
  <c r="AC19" i="13"/>
  <c r="D20" i="13"/>
  <c r="P20" i="13"/>
  <c r="AB20" i="13"/>
  <c r="D21" i="13"/>
  <c r="Q21" i="13"/>
  <c r="AB21" i="13"/>
  <c r="D22" i="13"/>
  <c r="O22" i="13"/>
  <c r="X22" i="13"/>
  <c r="AG22" i="13"/>
  <c r="F23" i="13"/>
  <c r="O23" i="13"/>
  <c r="X23" i="13"/>
  <c r="AG23" i="13"/>
  <c r="E24" i="13"/>
  <c r="N24" i="13"/>
  <c r="W24" i="13"/>
  <c r="AG24" i="13"/>
  <c r="E25" i="13"/>
  <c r="N25" i="13"/>
  <c r="W25" i="13"/>
  <c r="AF25" i="13"/>
  <c r="D26" i="13"/>
  <c r="M26" i="13"/>
  <c r="W26" i="13"/>
  <c r="AF26" i="13"/>
  <c r="D27" i="13"/>
  <c r="M27" i="13"/>
  <c r="V27" i="13"/>
  <c r="AE27" i="13"/>
  <c r="C28" i="13"/>
  <c r="M28" i="13"/>
  <c r="V28" i="13"/>
  <c r="AD28" i="13"/>
  <c r="AL28" i="13"/>
  <c r="I29" i="13"/>
  <c r="Q29" i="13"/>
  <c r="Y29" i="13"/>
  <c r="AG29" i="13"/>
  <c r="D30" i="13"/>
  <c r="L30" i="13"/>
  <c r="T30" i="13"/>
  <c r="AB30" i="13"/>
  <c r="AJ30" i="13"/>
  <c r="G31" i="13"/>
  <c r="O31" i="13"/>
  <c r="W31" i="13"/>
  <c r="AE31" i="13"/>
  <c r="AM31" i="13"/>
  <c r="J32" i="13"/>
  <c r="R32" i="13"/>
  <c r="Z32" i="13"/>
  <c r="AH32" i="13"/>
  <c r="E33" i="13"/>
  <c r="M33" i="13"/>
  <c r="U33" i="13"/>
  <c r="AC33" i="13"/>
  <c r="AK33" i="13"/>
  <c r="H34" i="13"/>
  <c r="P34" i="13"/>
  <c r="X34" i="13"/>
  <c r="AF34" i="13"/>
  <c r="C35" i="13"/>
  <c r="K35" i="13"/>
  <c r="S35" i="13"/>
  <c r="AA35" i="13"/>
  <c r="AI35" i="13"/>
  <c r="F36" i="13"/>
  <c r="N36" i="13"/>
  <c r="V36" i="13"/>
  <c r="AD36" i="13"/>
  <c r="AL36" i="13"/>
  <c r="I37" i="13"/>
  <c r="Q37" i="13"/>
  <c r="Y37" i="13"/>
  <c r="AG37" i="13"/>
  <c r="D38" i="13"/>
  <c r="L38" i="13"/>
  <c r="T38" i="13"/>
  <c r="AB38" i="13"/>
  <c r="AJ38" i="13"/>
  <c r="G39" i="13"/>
  <c r="O39" i="13"/>
  <c r="W39" i="13"/>
  <c r="AE39" i="13"/>
  <c r="AM39" i="13"/>
  <c r="J40" i="13"/>
  <c r="R40" i="13"/>
  <c r="Z40" i="13"/>
  <c r="AH40" i="13"/>
  <c r="AH4" i="13"/>
  <c r="AC5" i="13"/>
  <c r="U6" i="13"/>
  <c r="I7" i="13"/>
  <c r="AF7" i="13"/>
  <c r="P8" i="13"/>
  <c r="AI8" i="13"/>
  <c r="S9" i="13"/>
  <c r="AL9" i="13"/>
  <c r="T10" i="13"/>
  <c r="AJ10" i="13"/>
  <c r="T11" i="13"/>
  <c r="AJ11" i="13"/>
  <c r="O12" i="13"/>
  <c r="AG12" i="13"/>
  <c r="L13" i="13"/>
  <c r="AB13" i="13"/>
  <c r="J14" i="13"/>
  <c r="Z14" i="13"/>
  <c r="E15" i="13"/>
  <c r="Y15" i="13"/>
  <c r="AM15" i="13"/>
  <c r="N16" i="13"/>
  <c r="AD16" i="13"/>
  <c r="G17" i="13"/>
  <c r="U17" i="13"/>
  <c r="AK17" i="13"/>
  <c r="L18" i="13"/>
  <c r="Z18" i="13"/>
  <c r="E19" i="13"/>
  <c r="S19" i="13"/>
  <c r="AD19" i="13"/>
  <c r="F20" i="13"/>
  <c r="Q20" i="13"/>
  <c r="AE20" i="13"/>
  <c r="E21" i="13"/>
  <c r="R21" i="13"/>
  <c r="AC21" i="13"/>
  <c r="E22" i="13"/>
  <c r="P22" i="13"/>
  <c r="Y22" i="13"/>
  <c r="AI22" i="13"/>
  <c r="G23" i="13"/>
  <c r="P23" i="13"/>
  <c r="Y23" i="13"/>
  <c r="AH23" i="13"/>
  <c r="F24" i="13"/>
  <c r="O24" i="13"/>
  <c r="Y24" i="13"/>
  <c r="AH24" i="13"/>
  <c r="F25" i="13"/>
  <c r="O25" i="13"/>
  <c r="X25" i="13"/>
  <c r="AG25" i="13"/>
  <c r="E26" i="13"/>
  <c r="O26" i="13"/>
  <c r="X26" i="13"/>
  <c r="AG26" i="13"/>
  <c r="E27" i="13"/>
  <c r="N27" i="13"/>
  <c r="W27" i="13"/>
  <c r="AF27" i="13"/>
  <c r="E28" i="13"/>
  <c r="N28" i="13"/>
  <c r="W28" i="13"/>
  <c r="AE28" i="13"/>
  <c r="AM28" i="13"/>
  <c r="J29" i="13"/>
  <c r="R29" i="13"/>
  <c r="Z29" i="13"/>
  <c r="AH29" i="13"/>
  <c r="E30" i="13"/>
  <c r="M30" i="13"/>
  <c r="U30" i="13"/>
  <c r="AC30" i="13"/>
  <c r="AK30" i="13"/>
  <c r="H31" i="13"/>
  <c r="P31" i="13"/>
  <c r="X31" i="13"/>
  <c r="AF31" i="13"/>
  <c r="C32" i="13"/>
  <c r="K32" i="13"/>
  <c r="S32" i="13"/>
  <c r="AA32" i="13"/>
  <c r="AI32" i="13"/>
  <c r="F33" i="13"/>
  <c r="N33" i="13"/>
  <c r="V33" i="13"/>
  <c r="AD33" i="13"/>
  <c r="AL33" i="13"/>
  <c r="I34" i="13"/>
  <c r="Q34" i="13"/>
  <c r="Y34" i="13"/>
  <c r="AG34" i="13"/>
  <c r="D35" i="13"/>
  <c r="L35" i="13"/>
  <c r="T35" i="13"/>
  <c r="AB35" i="13"/>
  <c r="AJ35" i="13"/>
  <c r="G36" i="13"/>
  <c r="O36" i="13"/>
  <c r="W36" i="13"/>
  <c r="AE36" i="13"/>
  <c r="AM36" i="13"/>
  <c r="J37" i="13"/>
  <c r="R37" i="13"/>
  <c r="Z37" i="13"/>
  <c r="AH37" i="13"/>
  <c r="E38" i="13"/>
  <c r="M38" i="13"/>
  <c r="U38" i="13"/>
  <c r="AC38" i="13"/>
  <c r="AK38" i="13"/>
  <c r="H39" i="13"/>
  <c r="P39" i="13"/>
  <c r="X39" i="13"/>
  <c r="AF39" i="13"/>
  <c r="C40" i="13"/>
  <c r="K40" i="13"/>
  <c r="S40" i="13"/>
  <c r="AA40" i="13"/>
  <c r="AI40" i="13"/>
  <c r="AM5" i="13"/>
  <c r="AA7" i="13"/>
  <c r="F9" i="13"/>
  <c r="V10" i="13"/>
  <c r="AE11" i="13"/>
  <c r="AJ12" i="13"/>
  <c r="M14" i="13"/>
  <c r="R15" i="13"/>
  <c r="T16" i="13"/>
  <c r="V17" i="13"/>
  <c r="X18" i="13"/>
  <c r="U19" i="13"/>
  <c r="T20" i="13"/>
  <c r="O21" i="13"/>
  <c r="G22" i="13"/>
  <c r="AJ22" i="13"/>
  <c r="W23" i="13"/>
  <c r="I24" i="13"/>
  <c r="AI24" i="13"/>
  <c r="V25" i="13"/>
  <c r="H26" i="13"/>
  <c r="AH26" i="13"/>
  <c r="U27" i="13"/>
  <c r="G28" i="13"/>
  <c r="AF28" i="13"/>
  <c r="P29" i="13"/>
  <c r="AJ29" i="13"/>
  <c r="V30" i="13"/>
  <c r="F31" i="13"/>
  <c r="Z31" i="13"/>
  <c r="L32" i="13"/>
  <c r="AG32" i="13"/>
  <c r="P33" i="13"/>
  <c r="AM33" i="13"/>
  <c r="W34" i="13"/>
  <c r="F35" i="13"/>
  <c r="AC35" i="13"/>
  <c r="M36" i="13"/>
  <c r="AG36" i="13"/>
  <c r="S37" i="13"/>
  <c r="C38" i="13"/>
  <c r="W38" i="13"/>
  <c r="I39" i="13"/>
  <c r="AD39" i="13"/>
  <c r="M40" i="13"/>
  <c r="AJ40" i="13"/>
  <c r="G5" i="13"/>
  <c r="H33" i="13"/>
  <c r="E6" i="13"/>
  <c r="AG7" i="13"/>
  <c r="K9" i="13"/>
  <c r="Y10" i="13"/>
  <c r="AK11" i="13"/>
  <c r="J13" i="13"/>
  <c r="N14" i="13"/>
  <c r="Z15" i="13"/>
  <c r="Z16" i="13"/>
  <c r="Y17" i="13"/>
  <c r="AA18" i="13"/>
  <c r="AB19" i="13"/>
  <c r="V20" i="13"/>
  <c r="S21" i="13"/>
  <c r="N22" i="13"/>
  <c r="AK22" i="13"/>
  <c r="Z23" i="13"/>
  <c r="M24" i="13"/>
  <c r="AJ24" i="13"/>
  <c r="Y25" i="13"/>
  <c r="L26" i="13"/>
  <c r="AI26" i="13"/>
  <c r="X27" i="13"/>
  <c r="K28" i="13"/>
  <c r="AG28" i="13"/>
  <c r="S29" i="13"/>
  <c r="C30" i="13"/>
  <c r="W30" i="13"/>
  <c r="I31" i="13"/>
  <c r="AD31" i="13"/>
  <c r="M32" i="13"/>
  <c r="AJ32" i="13"/>
  <c r="T33" i="13"/>
  <c r="C34" i="13"/>
  <c r="Z34" i="13"/>
  <c r="J35" i="13"/>
  <c r="AD35" i="13"/>
  <c r="P36" i="13"/>
  <c r="AK36" i="13"/>
  <c r="T37" i="13"/>
  <c r="F38" i="13"/>
  <c r="AA38" i="13"/>
  <c r="J39" i="13"/>
  <c r="AG39" i="13"/>
  <c r="Q40" i="13"/>
  <c r="AK40" i="13"/>
  <c r="X28" i="13"/>
  <c r="AE33" i="13"/>
  <c r="E36" i="13"/>
  <c r="O38" i="13"/>
  <c r="E40" i="13"/>
  <c r="P6" i="13"/>
  <c r="AH7" i="13"/>
  <c r="V9" i="13"/>
  <c r="AH10" i="13"/>
  <c r="AL11" i="13"/>
  <c r="M13" i="13"/>
  <c r="W14" i="13"/>
  <c r="AA15" i="13"/>
  <c r="AF16" i="13"/>
  <c r="AE17" i="13"/>
  <c r="AF18" i="13"/>
  <c r="AE19" i="13"/>
  <c r="Z20" i="13"/>
  <c r="T21" i="13"/>
  <c r="Q22" i="13"/>
  <c r="D23" i="13"/>
  <c r="AA23" i="13"/>
  <c r="Q24" i="13"/>
  <c r="D25" i="13"/>
  <c r="Z25" i="13"/>
  <c r="P26" i="13"/>
  <c r="C27" i="13"/>
  <c r="Z27" i="13"/>
  <c r="O28" i="13"/>
  <c r="AK28" i="13"/>
  <c r="T29" i="13"/>
  <c r="F30" i="13"/>
  <c r="AA30" i="13"/>
  <c r="J31" i="13"/>
  <c r="AG31" i="13"/>
  <c r="Q32" i="13"/>
  <c r="AK32" i="13"/>
  <c r="W33" i="13"/>
  <c r="G34" i="13"/>
  <c r="AA34" i="13"/>
  <c r="M35" i="13"/>
  <c r="AH35" i="13"/>
  <c r="Q36" i="13"/>
  <c r="C37" i="13"/>
  <c r="X37" i="13"/>
  <c r="G38" i="13"/>
  <c r="AD38" i="13"/>
  <c r="N39" i="13"/>
  <c r="AH39" i="13"/>
  <c r="T40" i="13"/>
  <c r="AC6" i="13"/>
  <c r="H8" i="13"/>
  <c r="W9" i="13"/>
  <c r="AL10" i="13"/>
  <c r="J12" i="13"/>
  <c r="O13" i="13"/>
  <c r="AC14" i="13"/>
  <c r="AI15" i="13"/>
  <c r="AH16" i="13"/>
  <c r="AL17" i="13"/>
  <c r="AJ18" i="13"/>
  <c r="AG19" i="13"/>
  <c r="AF20" i="13"/>
  <c r="AA21" i="13"/>
  <c r="S22" i="13"/>
  <c r="H23" i="13"/>
  <c r="AF23" i="13"/>
  <c r="R24" i="13"/>
  <c r="G25" i="13"/>
  <c r="AE25" i="13"/>
  <c r="Q26" i="13"/>
  <c r="F27" i="13"/>
  <c r="AD27" i="13"/>
  <c r="P28" i="13"/>
  <c r="C29" i="13"/>
  <c r="X29" i="13"/>
  <c r="G30" i="13"/>
  <c r="AD30" i="13"/>
  <c r="N31" i="13"/>
  <c r="AH31" i="13"/>
  <c r="T32" i="13"/>
  <c r="D33" i="13"/>
  <c r="X33" i="13"/>
  <c r="J34" i="13"/>
  <c r="AE34" i="13"/>
  <c r="N35" i="13"/>
  <c r="AK35" i="13"/>
  <c r="U36" i="13"/>
  <c r="D37" i="13"/>
  <c r="AA37" i="13"/>
  <c r="K38" i="13"/>
  <c r="AE38" i="13"/>
  <c r="Q39" i="13"/>
  <c r="AL39" i="13"/>
  <c r="U40" i="13"/>
  <c r="E7" i="13"/>
  <c r="T8" i="13"/>
  <c r="F10" i="13"/>
  <c r="M11" i="13"/>
  <c r="T12" i="13"/>
  <c r="AC13" i="13"/>
  <c r="AM14" i="13"/>
  <c r="D16" i="13"/>
  <c r="H17" i="13"/>
  <c r="J18" i="13"/>
  <c r="G19" i="13"/>
  <c r="G20" i="13"/>
  <c r="AM20" i="13"/>
  <c r="AG21" i="13"/>
  <c r="AA22" i="13"/>
  <c r="N23" i="13"/>
  <c r="AJ23" i="13"/>
  <c r="Z24" i="13"/>
  <c r="M25" i="13"/>
  <c r="AJ25" i="13"/>
  <c r="Y26" i="13"/>
  <c r="L27" i="13"/>
  <c r="AI27" i="13"/>
  <c r="AB29" i="13"/>
  <c r="N30" i="13"/>
  <c r="AI30" i="13"/>
  <c r="R31" i="13"/>
  <c r="D32" i="13"/>
  <c r="Y32" i="13"/>
  <c r="O34" i="13"/>
  <c r="U35" i="13"/>
  <c r="K37" i="13"/>
  <c r="V39" i="13"/>
  <c r="AD6" i="13"/>
  <c r="S8" i="13"/>
  <c r="AG9" i="13"/>
  <c r="F11" i="13"/>
  <c r="P12" i="13"/>
  <c r="Z13" i="13"/>
  <c r="AD14" i="13"/>
  <c r="C16" i="13"/>
  <c r="E17" i="13"/>
  <c r="AM17" i="13"/>
  <c r="F19" i="13"/>
  <c r="AM19" i="13"/>
  <c r="AG20" i="13"/>
  <c r="AE21" i="13"/>
  <c r="W22" i="13"/>
  <c r="I23" i="13"/>
  <c r="AI23" i="13"/>
  <c r="V24" i="13"/>
  <c r="H25" i="13"/>
  <c r="AH25" i="13"/>
  <c r="U26" i="13"/>
  <c r="G27" i="13"/>
  <c r="AH27" i="13"/>
  <c r="U28" i="13"/>
  <c r="D29" i="13"/>
  <c r="AA29" i="13"/>
  <c r="K30" i="13"/>
  <c r="AE30" i="13"/>
  <c r="Q31" i="13"/>
  <c r="AL31" i="13"/>
  <c r="U32" i="13"/>
  <c r="G33" i="13"/>
  <c r="AB33" i="13"/>
  <c r="K34" i="13"/>
  <c r="AH34" i="13"/>
  <c r="R35" i="13"/>
  <c r="AL35" i="13"/>
  <c r="X36" i="13"/>
  <c r="H37" i="13"/>
  <c r="AB37" i="13"/>
  <c r="N38" i="13"/>
  <c r="AI38" i="13"/>
  <c r="R39" i="13"/>
  <c r="D40" i="13"/>
  <c r="Y40" i="13"/>
  <c r="H29" i="13"/>
  <c r="AI34" i="13"/>
  <c r="Y36" i="13"/>
  <c r="AF37" i="13"/>
  <c r="AL38" i="13"/>
  <c r="AB40" i="13"/>
  <c r="K5" i="13"/>
  <c r="P7" i="13"/>
  <c r="AD8" i="13"/>
  <c r="I10" i="13"/>
  <c r="U11" i="13"/>
  <c r="Z12" i="13"/>
  <c r="AI13" i="13"/>
  <c r="H15" i="13"/>
  <c r="L16" i="13"/>
  <c r="I17" i="13"/>
  <c r="N18" i="13"/>
  <c r="O19" i="13"/>
  <c r="I20" i="13"/>
  <c r="G21" i="13"/>
  <c r="AM21" i="13"/>
  <c r="AB22" i="13"/>
  <c r="Q23" i="13"/>
  <c r="D24" i="13"/>
  <c r="AA24" i="13"/>
  <c r="P25" i="13"/>
  <c r="C26" i="13"/>
  <c r="Z26" i="13"/>
  <c r="O27" i="13"/>
  <c r="AM27" i="13"/>
  <c r="Y28" i="13"/>
  <c r="K29" i="13"/>
  <c r="AF29" i="13"/>
  <c r="O30" i="13"/>
  <c r="AL30" i="13"/>
  <c r="V31" i="13"/>
  <c r="E32" i="13"/>
  <c r="AB32" i="13"/>
  <c r="L33" i="13"/>
  <c r="AF33" i="13"/>
  <c r="R34" i="13"/>
  <c r="AM34" i="13"/>
  <c r="V35" i="13"/>
  <c r="H36" i="13"/>
  <c r="AC36" i="13"/>
  <c r="L37" i="13"/>
  <c r="AI37" i="13"/>
  <c r="S38" i="13"/>
  <c r="AM38" i="13"/>
  <c r="Y39" i="13"/>
  <c r="I40" i="13"/>
  <c r="AC40" i="13"/>
  <c r="AA5" i="13"/>
  <c r="Q7" i="13"/>
  <c r="AJ8" i="13"/>
  <c r="R10" i="13"/>
  <c r="V11" i="13"/>
  <c r="AH12" i="13"/>
  <c r="E14" i="13"/>
  <c r="K15" i="13"/>
  <c r="P16" i="13"/>
  <c r="Q17" i="13"/>
  <c r="P18" i="13"/>
  <c r="T19" i="13"/>
  <c r="O20" i="13"/>
  <c r="I21" i="13"/>
  <c r="F22" i="13"/>
  <c r="AF22" i="13"/>
  <c r="R23" i="13"/>
  <c r="G24" i="13"/>
  <c r="AE24" i="13"/>
  <c r="Q25" i="13"/>
  <c r="G26" i="13"/>
  <c r="AE26" i="13"/>
  <c r="P27" i="13"/>
  <c r="F28" i="13"/>
  <c r="AC28" i="13"/>
  <c r="L29" i="13"/>
  <c r="AI29" i="13"/>
  <c r="S30" i="13"/>
  <c r="AM30" i="13"/>
  <c r="Y31" i="13"/>
  <c r="I32" i="13"/>
  <c r="AC32" i="13"/>
  <c r="O33" i="13"/>
  <c r="AJ33" i="13"/>
  <c r="S34" i="13"/>
  <c r="E35" i="13"/>
  <c r="Z35" i="13"/>
  <c r="I36" i="13"/>
  <c r="AF36" i="13"/>
  <c r="P37" i="13"/>
  <c r="AJ37" i="13"/>
  <c r="V38" i="13"/>
  <c r="F39" i="13"/>
  <c r="Z39" i="13"/>
  <c r="L40" i="13"/>
  <c r="AG40" i="13"/>
  <c r="AG4" i="13"/>
  <c r="N6" i="13"/>
  <c r="P9" i="13"/>
  <c r="X6" i="13"/>
  <c r="D19" i="13"/>
  <c r="AC16" i="13"/>
  <c r="H14" i="13"/>
  <c r="Q11" i="13"/>
  <c r="AA8" i="13"/>
  <c r="AI5" i="13"/>
  <c r="AG27" i="13"/>
  <c r="F26" i="13"/>
  <c r="P24" i="13"/>
  <c r="Z22" i="13"/>
  <c r="R20" i="13"/>
  <c r="H18" i="13"/>
  <c r="AG15" i="13"/>
  <c r="E13" i="13"/>
  <c r="N10" i="13"/>
  <c r="X7" i="13"/>
  <c r="T4" i="13"/>
  <c r="V5" i="13"/>
  <c r="L7" i="13"/>
  <c r="AM8" i="13"/>
  <c r="AC10" i="13"/>
  <c r="S12" i="13"/>
  <c r="I14" i="13"/>
  <c r="AJ15" i="13"/>
  <c r="Z17" i="13"/>
  <c r="P19" i="13"/>
  <c r="F21" i="13"/>
  <c r="U4" i="13"/>
  <c r="K6" i="13"/>
  <c r="AL7" i="13"/>
  <c r="AB9" i="13"/>
  <c r="R11" i="13"/>
  <c r="H13" i="13"/>
  <c r="AI14" i="13"/>
  <c r="Y16" i="13"/>
  <c r="O18" i="13"/>
  <c r="E20" i="13"/>
  <c r="AF21" i="13"/>
  <c r="I5" i="13"/>
  <c r="AJ6" i="13"/>
  <c r="Z8" i="13"/>
  <c r="P10" i="13"/>
  <c r="F12" i="13"/>
  <c r="AG13" i="13"/>
  <c r="W15" i="13"/>
  <c r="Z5" i="13"/>
  <c r="S25" i="13"/>
  <c r="Q4" i="13"/>
  <c r="AK5" i="13"/>
  <c r="C9" i="13"/>
  <c r="M6" i="13"/>
  <c r="AD18" i="13"/>
  <c r="S16" i="13"/>
  <c r="AH13" i="13"/>
  <c r="E11" i="13"/>
  <c r="M8" i="13"/>
  <c r="S5" i="13"/>
  <c r="Y27" i="13"/>
  <c r="AI25" i="13"/>
  <c r="H24" i="13"/>
  <c r="R22" i="13"/>
  <c r="H20" i="13"/>
  <c r="AG17" i="13"/>
  <c r="U15" i="13"/>
  <c r="AE12" i="13"/>
  <c r="AM9" i="13"/>
  <c r="J7" i="13"/>
  <c r="C4" i="13"/>
  <c r="AD5" i="13"/>
  <c r="T7" i="13"/>
  <c r="J9" i="13"/>
  <c r="AK10" i="13"/>
  <c r="AA12" i="13"/>
  <c r="Q14" i="13"/>
  <c r="G16" i="13"/>
  <c r="AH17" i="13"/>
  <c r="X19" i="13"/>
  <c r="N21" i="13"/>
  <c r="AC4" i="13"/>
  <c r="S6" i="13"/>
  <c r="I8" i="13"/>
  <c r="AJ9" i="13"/>
  <c r="Z11" i="13"/>
  <c r="P13" i="13"/>
  <c r="F15" i="13"/>
  <c r="AG16" i="13"/>
  <c r="W18" i="13"/>
  <c r="M20" i="13"/>
  <c r="C22" i="13"/>
  <c r="Q5" i="13"/>
  <c r="G7" i="13"/>
  <c r="AH8" i="13"/>
  <c r="X10" i="13"/>
  <c r="N12" i="13"/>
  <c r="D14" i="13"/>
  <c r="G4" i="13"/>
  <c r="AH5" i="13"/>
  <c r="I27" i="13"/>
  <c r="AF4" i="13"/>
  <c r="U5" i="13"/>
  <c r="AB8" i="13"/>
  <c r="AJ5" i="13"/>
  <c r="S18" i="13"/>
  <c r="H16" i="13"/>
  <c r="T13" i="13"/>
  <c r="AB10" i="13"/>
  <c r="AK7" i="13"/>
  <c r="C5" i="13"/>
  <c r="Q27" i="13"/>
  <c r="AA25" i="13"/>
  <c r="AK23" i="13"/>
  <c r="H22" i="13"/>
  <c r="AI19" i="13"/>
  <c r="W17" i="13"/>
  <c r="I15" i="13"/>
  <c r="Q12" i="13"/>
  <c r="Y9" i="13"/>
  <c r="AH6" i="13"/>
  <c r="K4" i="13"/>
  <c r="AL5" i="13"/>
  <c r="AB7" i="13"/>
  <c r="R9" i="13"/>
  <c r="H11" i="13"/>
  <c r="AI12" i="13"/>
  <c r="Y14" i="13"/>
  <c r="O16" i="13"/>
  <c r="E18" i="13"/>
  <c r="AF19" i="13"/>
  <c r="V21" i="13"/>
  <c r="AK4" i="13"/>
  <c r="AA6" i="13"/>
  <c r="Q8" i="13"/>
  <c r="G10" i="13"/>
  <c r="AH11" i="13"/>
  <c r="X13" i="13"/>
  <c r="N15" i="13"/>
  <c r="D17" i="13"/>
  <c r="AE18" i="13"/>
  <c r="U20" i="13"/>
  <c r="K22" i="13"/>
  <c r="Y5" i="13"/>
  <c r="O7" i="13"/>
  <c r="E9" i="13"/>
  <c r="AF10" i="13"/>
  <c r="V12" i="13"/>
  <c r="L14" i="13"/>
  <c r="O4" i="13"/>
  <c r="AI21" i="13"/>
  <c r="P4" i="13"/>
  <c r="E5" i="13"/>
  <c r="N8" i="13"/>
  <c r="T5" i="13"/>
  <c r="I18" i="13"/>
  <c r="AH15" i="13"/>
  <c r="G13" i="13"/>
  <c r="Q10" i="13"/>
  <c r="Y7" i="13"/>
  <c r="X4" i="13"/>
  <c r="AC23" i="13"/>
  <c r="W19" i="13"/>
  <c r="M17" i="13"/>
  <c r="AF14" i="13"/>
  <c r="D12" i="13"/>
  <c r="N9" i="13"/>
  <c r="V6" i="13"/>
  <c r="S4" i="13"/>
  <c r="I6" i="13"/>
  <c r="AJ7" i="13"/>
  <c r="Z9" i="13"/>
  <c r="P11" i="13"/>
  <c r="F13" i="13"/>
  <c r="AG14" i="13"/>
  <c r="W16" i="13"/>
  <c r="M18" i="13"/>
  <c r="C20" i="13"/>
  <c r="AD21" i="13"/>
  <c r="H5" i="13"/>
  <c r="AI6" i="13"/>
  <c r="Y8" i="13"/>
  <c r="O10" i="13"/>
  <c r="E12" i="13"/>
  <c r="AF13" i="13"/>
  <c r="V15" i="13"/>
  <c r="L17" i="13"/>
  <c r="AM18" i="13"/>
  <c r="AC20" i="13"/>
  <c r="F4" i="13"/>
  <c r="AG5" i="13"/>
  <c r="W7" i="13"/>
  <c r="M9" i="13"/>
  <c r="C11" i="13"/>
  <c r="AD12" i="13"/>
  <c r="T14" i="13"/>
  <c r="W4" i="13"/>
  <c r="AB4" i="13"/>
  <c r="Z4" i="13"/>
  <c r="C8" i="13"/>
  <c r="D5" i="13"/>
  <c r="AI17" i="13"/>
  <c r="X15" i="13"/>
  <c r="AF12" i="13"/>
  <c r="C10" i="13"/>
  <c r="K7" i="13"/>
  <c r="H4" i="13"/>
  <c r="AL26" i="13"/>
  <c r="K25" i="13"/>
  <c r="U23" i="13"/>
  <c r="Y21" i="13"/>
  <c r="M19" i="13"/>
  <c r="AL16" i="13"/>
  <c r="U14" i="13"/>
  <c r="AC11" i="13"/>
  <c r="AK8" i="13"/>
  <c r="H6" i="13"/>
  <c r="AA4" i="13"/>
  <c r="Q6" i="13"/>
  <c r="G8" i="13"/>
  <c r="AH9" i="13"/>
  <c r="X11" i="13"/>
  <c r="N13" i="13"/>
  <c r="D15" i="13"/>
  <c r="AE16" i="13"/>
  <c r="U18" i="13"/>
  <c r="K20" i="13"/>
  <c r="AL21" i="13"/>
  <c r="P5" i="13"/>
  <c r="F7" i="13"/>
  <c r="AG8" i="13"/>
  <c r="W10" i="13"/>
  <c r="M12" i="13"/>
  <c r="C14" i="13"/>
  <c r="AD15" i="13"/>
  <c r="T17" i="13"/>
  <c r="J19" i="13"/>
  <c r="AK20" i="13"/>
  <c r="N4" i="13"/>
  <c r="D6" i="13"/>
  <c r="AE7" i="13"/>
  <c r="U9" i="13"/>
  <c r="K11" i="13"/>
  <c r="AL12" i="13"/>
  <c r="AB14" i="13"/>
  <c r="AE4" i="13"/>
  <c r="D9" i="13"/>
  <c r="AC12" i="13"/>
  <c r="Q16" i="13"/>
  <c r="Y4" i="13"/>
  <c r="AM4" i="13"/>
  <c r="AA11" i="13"/>
  <c r="AB6" i="13"/>
  <c r="H21" i="13"/>
  <c r="I16" i="13"/>
  <c r="J11" i="13"/>
  <c r="N7" i="13"/>
  <c r="AA20" i="13"/>
  <c r="AB15" i="13"/>
  <c r="AF11" i="13"/>
  <c r="AG6" i="13"/>
  <c r="AI7" i="13"/>
  <c r="G14" i="13"/>
  <c r="C21" i="13"/>
  <c r="N26" i="13"/>
  <c r="AK6" i="13"/>
  <c r="AH14" i="13"/>
  <c r="AL6" i="13"/>
  <c r="L4" i="13"/>
  <c r="L41" i="9"/>
  <c r="C4" i="29" s="1" a="1"/>
  <c r="C4" i="10" a="1"/>
  <c r="V4" i="13"/>
  <c r="R17" i="13"/>
  <c r="AB17" i="13"/>
  <c r="C19" i="13"/>
  <c r="J5" i="13"/>
  <c r="AI11" i="13"/>
  <c r="P21" i="13"/>
  <c r="V7" i="13"/>
  <c r="C12" i="13"/>
  <c r="AE13" i="13"/>
  <c r="AM6" i="13"/>
  <c r="G15" i="13"/>
  <c r="H10" i="13"/>
  <c r="L6" i="13"/>
  <c r="Z19" i="13"/>
  <c r="AA14" i="13"/>
  <c r="AE10" i="13"/>
  <c r="AF5" i="13"/>
  <c r="H19" i="13"/>
  <c r="L15" i="13"/>
  <c r="M10" i="13"/>
  <c r="N5" i="13"/>
  <c r="X8" i="13"/>
  <c r="R16" i="13"/>
  <c r="AH22" i="13"/>
  <c r="AD26" i="13"/>
  <c r="O9" i="13"/>
  <c r="C17" i="13"/>
  <c r="Z7" i="13"/>
  <c r="R8" i="13"/>
  <c r="AK12" i="13"/>
  <c r="V13" i="13"/>
  <c r="AJ4" i="13"/>
  <c r="AB18" i="13"/>
  <c r="T28" i="13"/>
  <c r="N19" i="13"/>
  <c r="R5" i="13"/>
  <c r="J8" i="13"/>
  <c r="I22" i="13"/>
  <c r="K12" i="13"/>
  <c r="O5" i="13"/>
  <c r="J6" i="13"/>
  <c r="I4" i="13"/>
  <c r="AI20" i="13"/>
  <c r="O15" i="13"/>
  <c r="T6" i="13"/>
  <c r="AL15" i="13"/>
  <c r="C6" i="13"/>
  <c r="T15" i="13"/>
  <c r="U10" i="13"/>
  <c r="L8" i="13"/>
  <c r="F16" i="13"/>
  <c r="V26" i="13"/>
  <c r="AL8" i="13"/>
  <c r="J15" i="13"/>
  <c r="M7" i="13"/>
  <c r="AJ14" i="13"/>
  <c r="AK9" i="13"/>
  <c r="AL4" i="13"/>
  <c r="R19" i="13"/>
  <c r="S14" i="13"/>
  <c r="T9" i="13"/>
  <c r="X5" i="13"/>
  <c r="AK18" i="13"/>
  <c r="AL13" i="13"/>
  <c r="E10" i="13"/>
  <c r="F5" i="13"/>
  <c r="AA10" i="13"/>
  <c r="AB16" i="13"/>
  <c r="E23" i="13"/>
  <c r="D28" i="13"/>
  <c r="AA9" i="13"/>
  <c r="N17" i="13"/>
  <c r="AD9" i="13"/>
  <c r="Q13" i="13"/>
  <c r="AJ17" i="13"/>
  <c r="E4" i="13"/>
  <c r="W8" i="13"/>
  <c r="O11" i="13"/>
  <c r="X24" i="13"/>
  <c r="G12" i="13"/>
  <c r="J4" i="13"/>
  <c r="I13" i="13"/>
  <c r="X21" i="13"/>
  <c r="AD7" i="13"/>
  <c r="J17" i="13"/>
  <c r="O8" i="13"/>
  <c r="S13" i="13"/>
  <c r="AF24" i="13"/>
  <c r="R12" i="13"/>
  <c r="Z6" i="13"/>
  <c r="AM7" i="13"/>
  <c r="U12" i="13"/>
  <c r="AM16" i="13"/>
  <c r="D7" i="13"/>
  <c r="AE5" i="13"/>
  <c r="AD20" i="13"/>
  <c r="C25" i="13"/>
  <c r="W6" i="13"/>
  <c r="V14" i="13"/>
  <c r="S11" i="13"/>
  <c r="AH19" i="13"/>
  <c r="AM10" i="13"/>
  <c r="S20" i="13"/>
  <c r="Y6" i="13"/>
  <c r="M21" i="13"/>
  <c r="Y13" i="13"/>
  <c r="AC9" i="13"/>
  <c r="AD4" i="13"/>
  <c r="G18" i="13"/>
  <c r="K14" i="13"/>
  <c r="L9" i="13"/>
  <c r="M4" i="13"/>
  <c r="AC18" i="13"/>
  <c r="AD13" i="13"/>
  <c r="AE8" i="13"/>
  <c r="AI4" i="13"/>
  <c r="D11" i="13"/>
  <c r="R18" i="13"/>
  <c r="M23" i="13"/>
  <c r="L28" i="13"/>
  <c r="AD11" i="13"/>
  <c r="X17" i="13"/>
  <c r="D10" i="13"/>
  <c r="E41" i="13" l="1"/>
  <c r="AN6" i="13"/>
  <c r="AN17" i="13"/>
  <c r="AN8" i="13"/>
  <c r="P41" i="13"/>
  <c r="AG41" i="13"/>
  <c r="AN26" i="13"/>
  <c r="AN16" i="13"/>
  <c r="AN7" i="13"/>
  <c r="C4" i="29"/>
  <c r="C15" i="29"/>
  <c r="C31" i="29"/>
  <c r="C18" i="29"/>
  <c r="C34" i="29"/>
  <c r="C19" i="29"/>
  <c r="C35" i="29"/>
  <c r="C7" i="29"/>
  <c r="C23" i="29"/>
  <c r="C39" i="29"/>
  <c r="C8" i="29"/>
  <c r="C24" i="29"/>
  <c r="C40" i="29"/>
  <c r="C11" i="29"/>
  <c r="C27" i="29"/>
  <c r="C10" i="29"/>
  <c r="C16" i="29"/>
  <c r="C26" i="29"/>
  <c r="C32" i="29"/>
  <c r="C17" i="29"/>
  <c r="C29" i="29"/>
  <c r="C9" i="29"/>
  <c r="C21" i="29"/>
  <c r="C38" i="29"/>
  <c r="C13" i="29"/>
  <c r="C30" i="29"/>
  <c r="C5" i="29"/>
  <c r="C22" i="29"/>
  <c r="C36" i="29"/>
  <c r="C14" i="29"/>
  <c r="C28" i="29"/>
  <c r="C6" i="29"/>
  <c r="C37" i="29"/>
  <c r="C20" i="29"/>
  <c r="C12" i="29"/>
  <c r="C33" i="29"/>
  <c r="C25" i="29"/>
  <c r="AI41" i="13"/>
  <c r="AD41" i="13"/>
  <c r="I41" i="13"/>
  <c r="N41" i="13"/>
  <c r="H41" i="13"/>
  <c r="Z41" i="13"/>
  <c r="AN5" i="13"/>
  <c r="AN4" i="13"/>
  <c r="C41" i="13"/>
  <c r="U41" i="13"/>
  <c r="R41" i="13"/>
  <c r="AN23" i="13"/>
  <c r="AE41" i="13"/>
  <c r="AB41" i="13"/>
  <c r="AF41" i="13"/>
  <c r="AN36" i="13"/>
  <c r="AJ41" i="13"/>
  <c r="AN19" i="13"/>
  <c r="AN10" i="13"/>
  <c r="W41" i="13"/>
  <c r="AK41" i="13"/>
  <c r="AN9" i="13"/>
  <c r="AN30" i="13"/>
  <c r="AN35" i="13"/>
  <c r="AN28" i="13"/>
  <c r="AN31" i="13"/>
  <c r="AL41" i="13"/>
  <c r="AM41" i="13"/>
  <c r="AN22" i="13"/>
  <c r="T41" i="13"/>
  <c r="AN37" i="13"/>
  <c r="AN34" i="13"/>
  <c r="AN18" i="13"/>
  <c r="L41" i="13"/>
  <c r="F41" i="13"/>
  <c r="O41" i="13"/>
  <c r="AN40" i="13"/>
  <c r="M41" i="13"/>
  <c r="AN25" i="13"/>
  <c r="J41" i="13"/>
  <c r="G41" i="13"/>
  <c r="Q41" i="13"/>
  <c r="AN29" i="13"/>
  <c r="AN27" i="13"/>
  <c r="AN38" i="13"/>
  <c r="AN24" i="13"/>
  <c r="AN12" i="13"/>
  <c r="V41" i="13"/>
  <c r="Y41" i="13"/>
  <c r="AN14" i="13"/>
  <c r="AA41" i="13"/>
  <c r="AN11" i="13"/>
  <c r="AN20" i="13"/>
  <c r="K41" i="13"/>
  <c r="AC41" i="13"/>
  <c r="AN15" i="13"/>
  <c r="AN33" i="13"/>
  <c r="AN13" i="13"/>
  <c r="AN39" i="13"/>
  <c r="C4" i="10"/>
  <c r="C6" i="10"/>
  <c r="J8" i="10"/>
  <c r="M10" i="10"/>
  <c r="Q12" i="10"/>
  <c r="U14" i="10"/>
  <c r="X16" i="10"/>
  <c r="N18" i="10"/>
  <c r="AF19" i="10"/>
  <c r="M21" i="10"/>
  <c r="U22" i="10"/>
  <c r="AG23" i="10"/>
  <c r="C25" i="10"/>
  <c r="AH25" i="10"/>
  <c r="AF26" i="10"/>
  <c r="AF27" i="10"/>
  <c r="Z28" i="10"/>
  <c r="V29" i="10"/>
  <c r="P30" i="10"/>
  <c r="D31" i="10"/>
  <c r="AH31" i="10"/>
  <c r="AA32" i="10"/>
  <c r="P33" i="10"/>
  <c r="H34" i="10"/>
  <c r="AL34" i="10"/>
  <c r="AA35" i="10"/>
  <c r="S36" i="10"/>
  <c r="M37" i="10"/>
  <c r="AL37" i="10"/>
  <c r="W38" i="10"/>
  <c r="AL38" i="10"/>
  <c r="Q39" i="10"/>
  <c r="AC39" i="10"/>
  <c r="H40" i="10"/>
  <c r="V40" i="10"/>
  <c r="AK40" i="10"/>
  <c r="X6" i="10"/>
  <c r="Z8" i="10"/>
  <c r="AC10" i="10"/>
  <c r="AI12" i="10"/>
  <c r="AJ14" i="10"/>
  <c r="F17" i="10"/>
  <c r="Y18" i="10"/>
  <c r="AH19" i="10"/>
  <c r="Q21" i="10"/>
  <c r="AE22" i="10"/>
  <c r="AJ23" i="10"/>
  <c r="E25" i="10"/>
  <c r="E26" i="10"/>
  <c r="AJ26" i="10"/>
  <c r="AG27" i="10"/>
  <c r="AH28" i="10"/>
  <c r="Y29" i="10"/>
  <c r="Q30" i="10"/>
  <c r="K31" i="10"/>
  <c r="AJ31" i="10"/>
  <c r="AC32" i="10"/>
  <c r="V33" i="10"/>
  <c r="K34" i="10"/>
  <c r="C35" i="10"/>
  <c r="AG35" i="10"/>
  <c r="V36" i="10"/>
  <c r="N37" i="10"/>
  <c r="H38" i="10"/>
  <c r="Z38" i="10"/>
  <c r="AM38" i="10"/>
  <c r="R39" i="10"/>
  <c r="AF39" i="10"/>
  <c r="J40" i="10"/>
  <c r="Z40" i="10"/>
  <c r="AL40" i="10"/>
  <c r="AM4" i="10"/>
  <c r="F7" i="10"/>
  <c r="K9" i="10"/>
  <c r="N11" i="10"/>
  <c r="U13" i="10"/>
  <c r="W15" i="10"/>
  <c r="Z17" i="10"/>
  <c r="I19" i="10"/>
  <c r="S20" i="10"/>
  <c r="AG21" i="10"/>
  <c r="M23" i="10"/>
  <c r="R24" i="10"/>
  <c r="R25" i="10"/>
  <c r="S26" i="10"/>
  <c r="K27" i="10"/>
  <c r="J28" i="10"/>
  <c r="I29" i="10"/>
  <c r="AJ29" i="10"/>
  <c r="AB30" i="10"/>
  <c r="U31" i="10"/>
  <c r="J32" i="10"/>
  <c r="AM32" i="10"/>
  <c r="AG33" i="10"/>
  <c r="U34" i="10"/>
  <c r="N35" i="10"/>
  <c r="G36" i="10"/>
  <c r="AG36" i="10"/>
  <c r="Y37" i="10"/>
  <c r="Q38" i="10"/>
  <c r="AD38" i="10"/>
  <c r="I39" i="10"/>
  <c r="W39" i="10"/>
  <c r="AK39" i="10"/>
  <c r="P40" i="10"/>
  <c r="T5" i="10"/>
  <c r="X7" i="10"/>
  <c r="AA9" i="10"/>
  <c r="AH11" i="10"/>
  <c r="AJ13" i="10"/>
  <c r="AM15" i="10"/>
  <c r="AG17" i="10"/>
  <c r="J19" i="10"/>
  <c r="AE20" i="10"/>
  <c r="D22" i="10"/>
  <c r="O23" i="10"/>
  <c r="AB24" i="10"/>
  <c r="U25" i="10"/>
  <c r="T26" i="10"/>
  <c r="S27" i="10"/>
  <c r="L28" i="10"/>
  <c r="L29" i="10"/>
  <c r="E30" i="10"/>
  <c r="AE30" i="10"/>
  <c r="W31" i="10"/>
  <c r="P32" i="10"/>
  <c r="E33" i="10"/>
  <c r="Y6" i="10"/>
  <c r="AI10" i="10"/>
  <c r="C15" i="10"/>
  <c r="AE18" i="10"/>
  <c r="U21" i="10"/>
  <c r="J24" i="10"/>
  <c r="F26" i="10"/>
  <c r="AL27" i="10"/>
  <c r="AE29" i="10"/>
  <c r="L31" i="10"/>
  <c r="AE32" i="10"/>
  <c r="F34" i="10"/>
  <c r="P35" i="10"/>
  <c r="AB36" i="10"/>
  <c r="AH37" i="10"/>
  <c r="AC38" i="10"/>
  <c r="M39" i="10"/>
  <c r="AM39" i="10"/>
  <c r="AA40" i="10"/>
  <c r="AJ40" i="10"/>
  <c r="C7" i="10"/>
  <c r="L11" i="10"/>
  <c r="U15" i="10"/>
  <c r="AG18" i="10"/>
  <c r="AF21" i="10"/>
  <c r="K24" i="10"/>
  <c r="K26" i="10"/>
  <c r="I28" i="10"/>
  <c r="AG29" i="10"/>
  <c r="O31" i="10"/>
  <c r="AL32" i="10"/>
  <c r="Q34" i="10"/>
  <c r="W35" i="10"/>
  <c r="AD36" i="10"/>
  <c r="AJ37" i="10"/>
  <c r="AF38" i="10"/>
  <c r="S39" i="10"/>
  <c r="D40" i="10"/>
  <c r="AB40" i="10"/>
  <c r="T4" i="10"/>
  <c r="J9" i="10"/>
  <c r="P13" i="10"/>
  <c r="AM22" i="10"/>
  <c r="H27" i="10"/>
  <c r="Z30" i="10"/>
  <c r="AF34" i="10"/>
  <c r="Q37" i="10"/>
  <c r="H39" i="10"/>
  <c r="R40" i="10"/>
  <c r="AA7" i="10"/>
  <c r="AI11" i="10"/>
  <c r="G16" i="10"/>
  <c r="R19" i="10"/>
  <c r="Q22" i="10"/>
  <c r="AC24" i="10"/>
  <c r="V26" i="10"/>
  <c r="T28" i="10"/>
  <c r="G30" i="10"/>
  <c r="Z31" i="10"/>
  <c r="K33" i="10"/>
  <c r="S34" i="10"/>
  <c r="X35" i="10"/>
  <c r="AM36" i="10"/>
  <c r="I38" i="10"/>
  <c r="AJ38" i="10"/>
  <c r="T39" i="10"/>
  <c r="G40" i="10"/>
  <c r="AC40" i="10"/>
  <c r="M20" i="10"/>
  <c r="F8" i="10"/>
  <c r="M12" i="10"/>
  <c r="W16" i="10"/>
  <c r="AE19" i="10"/>
  <c r="R22" i="10"/>
  <c r="AE24" i="10"/>
  <c r="AD26" i="10"/>
  <c r="V28" i="10"/>
  <c r="I30" i="10"/>
  <c r="AF31" i="10"/>
  <c r="M33" i="10"/>
  <c r="AB34" i="10"/>
  <c r="AI35" i="10"/>
  <c r="D37" i="10"/>
  <c r="L38" i="10"/>
  <c r="AK38" i="10"/>
  <c r="Z39" i="10"/>
  <c r="K40" i="10"/>
  <c r="AE40" i="10"/>
  <c r="G32" i="10"/>
  <c r="AA8" i="10"/>
  <c r="AJ12" i="10"/>
  <c r="H17" i="10"/>
  <c r="J20" i="10"/>
  <c r="AH22" i="10"/>
  <c r="I25" i="10"/>
  <c r="G27" i="10"/>
  <c r="AI28" i="10"/>
  <c r="T30" i="10"/>
  <c r="F32" i="10"/>
  <c r="X33" i="10"/>
  <c r="AC34" i="10"/>
  <c r="AL35" i="10"/>
  <c r="F37" i="10"/>
  <c r="R38" i="10"/>
  <c r="D39" i="10"/>
  <c r="AA39" i="10"/>
  <c r="M40" i="10"/>
  <c r="AI40" i="10"/>
  <c r="X17" i="10"/>
  <c r="Q25" i="10"/>
  <c r="AL28" i="10"/>
  <c r="Z33" i="10"/>
  <c r="I36" i="10"/>
  <c r="T38" i="10"/>
  <c r="AB39" i="10"/>
  <c r="X5" i="10"/>
  <c r="AC9" i="10"/>
  <c r="AK13" i="10"/>
  <c r="G18" i="10"/>
  <c r="AG20" i="10"/>
  <c r="R23" i="10"/>
  <c r="AC25" i="10"/>
  <c r="V27" i="10"/>
  <c r="N29" i="10"/>
  <c r="AK30" i="10"/>
  <c r="R32" i="10"/>
  <c r="AH33" i="10"/>
  <c r="F35" i="10"/>
  <c r="K36" i="10"/>
  <c r="W37" i="10"/>
  <c r="U38" i="10"/>
  <c r="J39" i="10"/>
  <c r="AI39" i="10"/>
  <c r="S40" i="10"/>
  <c r="AM5" i="10"/>
  <c r="K10" i="10"/>
  <c r="T14" i="10"/>
  <c r="I18" i="10"/>
  <c r="AK20" i="10"/>
  <c r="AC23" i="10"/>
  <c r="AF25" i="10"/>
  <c r="X27" i="10"/>
  <c r="U29" i="10"/>
  <c r="AM30" i="10"/>
  <c r="U32" i="10"/>
  <c r="AK33" i="10"/>
  <c r="L35" i="10"/>
  <c r="R36" i="10"/>
  <c r="AB37" i="10"/>
  <c r="AB38" i="10"/>
  <c r="K39" i="10"/>
  <c r="AJ39" i="10"/>
  <c r="T40" i="10"/>
  <c r="AH40" i="10"/>
  <c r="AH38" i="10"/>
  <c r="AA36" i="10"/>
  <c r="P34" i="10"/>
  <c r="E32" i="10"/>
  <c r="AD29" i="10"/>
  <c r="F27" i="10"/>
  <c r="H24" i="10"/>
  <c r="I20" i="10"/>
  <c r="AJ15" i="10"/>
  <c r="AB11" i="10"/>
  <c r="W7" i="10"/>
  <c r="W40" i="10"/>
  <c r="X38" i="10"/>
  <c r="O36" i="10"/>
  <c r="D34" i="10"/>
  <c r="AC31" i="10"/>
  <c r="R29" i="10"/>
  <c r="AB26" i="10"/>
  <c r="Y23" i="10"/>
  <c r="W19" i="10"/>
  <c r="O15" i="10"/>
  <c r="I11" i="10"/>
  <c r="AK6" i="10"/>
  <c r="AD37" i="10"/>
  <c r="S35" i="10"/>
  <c r="H33" i="10"/>
  <c r="AG30" i="10"/>
  <c r="Q28" i="10"/>
  <c r="Y25" i="10"/>
  <c r="H22" i="10"/>
  <c r="AI17" i="10"/>
  <c r="AB13" i="10"/>
  <c r="V9" i="10"/>
  <c r="M5" i="10"/>
  <c r="AE39" i="10"/>
  <c r="AC37" i="10"/>
  <c r="Q35" i="10"/>
  <c r="F33" i="10"/>
  <c r="AF30" i="10"/>
  <c r="N28" i="10"/>
  <c r="X25" i="10"/>
  <c r="E22" i="10"/>
  <c r="AH17" i="10"/>
  <c r="Y13" i="10"/>
  <c r="R9" i="10"/>
  <c r="L5" i="10"/>
  <c r="Y14" i="10"/>
  <c r="Q10" i="10"/>
  <c r="K6" i="10"/>
  <c r="O37" i="10"/>
  <c r="D35" i="10"/>
  <c r="AD32" i="10"/>
  <c r="R30" i="10"/>
  <c r="AI27" i="10"/>
  <c r="H25" i="10"/>
  <c r="R21" i="10"/>
  <c r="J17" i="10"/>
  <c r="AK12" i="10"/>
  <c r="AD8" i="10"/>
  <c r="Y4" i="10"/>
  <c r="AA5" i="10"/>
  <c r="Q7" i="10"/>
  <c r="G9" i="10"/>
  <c r="AH10" i="10"/>
  <c r="X12" i="10"/>
  <c r="N14" i="10"/>
  <c r="D16" i="10"/>
  <c r="AE17" i="10"/>
  <c r="U19" i="10"/>
  <c r="K21" i="10"/>
  <c r="W4" i="10"/>
  <c r="W6" i="10"/>
  <c r="V8" i="10"/>
  <c r="U10" i="10"/>
  <c r="T12" i="10"/>
  <c r="S14" i="10"/>
  <c r="R16" i="10"/>
  <c r="Q18" i="10"/>
  <c r="Q20" i="10"/>
  <c r="P22" i="10"/>
  <c r="F24" i="10"/>
  <c r="Q5" i="10"/>
  <c r="P7" i="10"/>
  <c r="P9" i="10"/>
  <c r="O11" i="10"/>
  <c r="N13" i="10"/>
  <c r="M15" i="10"/>
  <c r="L17" i="10"/>
  <c r="K19" i="10"/>
  <c r="J21" i="10"/>
  <c r="F23" i="10"/>
  <c r="AG24" i="10"/>
  <c r="R6" i="10"/>
  <c r="D9" i="10"/>
  <c r="AA11" i="10"/>
  <c r="O14" i="10"/>
  <c r="AL16" i="10"/>
  <c r="X19" i="10"/>
  <c r="K22" i="10"/>
  <c r="W24" i="10"/>
  <c r="O26" i="10"/>
  <c r="E28" i="10"/>
  <c r="AF29" i="10"/>
  <c r="V31" i="10"/>
  <c r="L33" i="10"/>
  <c r="AM34" i="10"/>
  <c r="AC36" i="10"/>
  <c r="S38" i="10"/>
  <c r="I40" i="10"/>
  <c r="U5" i="10"/>
  <c r="H8" i="10"/>
  <c r="AE10" i="10"/>
  <c r="Q13" i="10"/>
  <c r="E16" i="10"/>
  <c r="AB18" i="10"/>
  <c r="N21" i="10"/>
  <c r="AE23" i="10"/>
  <c r="AD25" i="10"/>
  <c r="T27" i="10"/>
  <c r="J29" i="10"/>
  <c r="U6" i="10"/>
  <c r="I9" i="10"/>
  <c r="AF11" i="10"/>
  <c r="R14" i="10"/>
  <c r="E17" i="10"/>
  <c r="AB19" i="10"/>
  <c r="O22" i="10"/>
  <c r="AA24" i="10"/>
  <c r="R26" i="10"/>
  <c r="H28" i="10"/>
  <c r="AI29" i="10"/>
  <c r="Y31" i="10"/>
  <c r="O33" i="10"/>
  <c r="E35" i="10"/>
  <c r="AF36" i="10"/>
  <c r="H32" i="10"/>
  <c r="AJ18" i="10"/>
  <c r="AF13" i="10"/>
  <c r="V23" i="10"/>
  <c r="AB9" i="10"/>
  <c r="Y17" i="10"/>
  <c r="AG22" i="10"/>
  <c r="U28" i="10"/>
  <c r="AL31" i="10"/>
  <c r="R35" i="10"/>
  <c r="AI38" i="10"/>
  <c r="I6" i="10"/>
  <c r="R11" i="10"/>
  <c r="AC16" i="10"/>
  <c r="AM21" i="10"/>
  <c r="I26" i="10"/>
  <c r="J7" i="10"/>
  <c r="S12" i="10"/>
  <c r="AC17" i="10"/>
  <c r="AK22" i="10"/>
  <c r="G25" i="10"/>
  <c r="X28" i="10"/>
  <c r="D32" i="10"/>
  <c r="U35" i="10"/>
  <c r="K37" i="10"/>
  <c r="D26" i="10"/>
  <c r="T35" i="10"/>
  <c r="I22" i="10"/>
  <c r="O5" i="10"/>
  <c r="O27" i="10"/>
  <c r="O16" i="10"/>
  <c r="AM40" i="10"/>
  <c r="K32" i="10"/>
  <c r="U20" i="10"/>
  <c r="AJ7" i="10"/>
  <c r="AI8" i="10"/>
  <c r="I34" i="10"/>
  <c r="AI26" i="10"/>
  <c r="X15" i="10"/>
  <c r="X4" i="10"/>
  <c r="U11" i="10"/>
  <c r="AB16" i="10"/>
  <c r="AI21" i="10"/>
  <c r="K11" i="10"/>
  <c r="I17" i="10"/>
  <c r="C23" i="10"/>
  <c r="G8" i="10"/>
  <c r="D14" i="10"/>
  <c r="AM19" i="10"/>
  <c r="X40" i="10"/>
  <c r="Y38" i="10"/>
  <c r="Q36" i="10"/>
  <c r="E34" i="10"/>
  <c r="AE31" i="10"/>
  <c r="T29" i="10"/>
  <c r="AC26" i="10"/>
  <c r="Z23" i="10"/>
  <c r="Y19" i="10"/>
  <c r="T15" i="10"/>
  <c r="J11" i="10"/>
  <c r="AM6" i="10"/>
  <c r="N40" i="10"/>
  <c r="O38" i="10"/>
  <c r="D36" i="10"/>
  <c r="AD33" i="10"/>
  <c r="S31" i="10"/>
  <c r="F29" i="10"/>
  <c r="N26" i="10"/>
  <c r="H23" i="10"/>
  <c r="F19" i="10"/>
  <c r="AH14" i="10"/>
  <c r="Y10" i="10"/>
  <c r="P6" i="10"/>
  <c r="T37" i="10"/>
  <c r="H35" i="10"/>
  <c r="AH32" i="10"/>
  <c r="W30" i="10"/>
  <c r="C28" i="10"/>
  <c r="K25" i="10"/>
  <c r="X21" i="10"/>
  <c r="S17" i="10"/>
  <c r="I13" i="10"/>
  <c r="AL8" i="10"/>
  <c r="AC4" i="10"/>
  <c r="U39" i="10"/>
  <c r="R37" i="10"/>
  <c r="G35" i="10"/>
  <c r="AF32" i="10"/>
  <c r="U30" i="10"/>
  <c r="AM27" i="10"/>
  <c r="J25" i="10"/>
  <c r="V21" i="10"/>
  <c r="N17" i="10"/>
  <c r="H13" i="10"/>
  <c r="AK8" i="10"/>
  <c r="AB4" i="10"/>
  <c r="H14" i="10"/>
  <c r="AJ9" i="10"/>
  <c r="AB5" i="10"/>
  <c r="E37" i="10"/>
  <c r="AD34" i="10"/>
  <c r="S32" i="10"/>
  <c r="H30" i="10"/>
  <c r="W27" i="10"/>
  <c r="AD24" i="10"/>
  <c r="AH20" i="10"/>
  <c r="Z16" i="10"/>
  <c r="U12" i="10"/>
  <c r="K8" i="10"/>
  <c r="H4" i="10"/>
  <c r="AI5" i="10"/>
  <c r="Y7" i="10"/>
  <c r="O9" i="10"/>
  <c r="E11" i="10"/>
  <c r="AF12" i="10"/>
  <c r="V14" i="10"/>
  <c r="L16" i="10"/>
  <c r="AM17" i="10"/>
  <c r="AC19" i="10"/>
  <c r="S21" i="10"/>
  <c r="AG4" i="10"/>
  <c r="AF6" i="10"/>
  <c r="AE8" i="10"/>
  <c r="AD10" i="10"/>
  <c r="AC12" i="10"/>
  <c r="AB14" i="10"/>
  <c r="AA16" i="10"/>
  <c r="AA18" i="10"/>
  <c r="Z20" i="10"/>
  <c r="X22" i="10"/>
  <c r="N24" i="10"/>
  <c r="Z5" i="10"/>
  <c r="Z7" i="10"/>
  <c r="Y9" i="10"/>
  <c r="X11" i="10"/>
  <c r="W13" i="10"/>
  <c r="V15" i="10"/>
  <c r="U17" i="10"/>
  <c r="T19" i="10"/>
  <c r="T21" i="10"/>
  <c r="N23" i="10"/>
  <c r="F4" i="10"/>
  <c r="AC6" i="10"/>
  <c r="Q9" i="10"/>
  <c r="C12" i="10"/>
  <c r="Z14" i="10"/>
  <c r="M17" i="10"/>
  <c r="AJ19" i="10"/>
  <c r="V22" i="10"/>
  <c r="AF24" i="10"/>
  <c r="W26" i="10"/>
  <c r="M28" i="10"/>
  <c r="C30" i="10"/>
  <c r="AD31" i="10"/>
  <c r="T33" i="10"/>
  <c r="J35" i="10"/>
  <c r="AK36" i="10"/>
  <c r="AA38" i="10"/>
  <c r="Q40" i="10"/>
  <c r="AG5" i="10"/>
  <c r="S8" i="10"/>
  <c r="G11" i="10"/>
  <c r="AD13" i="10"/>
  <c r="P16" i="10"/>
  <c r="C19" i="10"/>
  <c r="Z21" i="10"/>
  <c r="D24" i="10"/>
  <c r="AL25" i="10"/>
  <c r="AB27" i="10"/>
  <c r="K4" i="10"/>
  <c r="AH6" i="10"/>
  <c r="T9" i="10"/>
  <c r="G12" i="10"/>
  <c r="AE14" i="10"/>
  <c r="Q17" i="10"/>
  <c r="D20" i="10"/>
  <c r="Z22" i="10"/>
  <c r="AJ24" i="10"/>
  <c r="Z26" i="10"/>
  <c r="P28" i="10"/>
  <c r="F30" i="10"/>
  <c r="AG31" i="10"/>
  <c r="W33" i="10"/>
  <c r="M35" i="10"/>
  <c r="C37" i="10"/>
  <c r="AE36" i="10"/>
  <c r="E5" i="10"/>
  <c r="AK14" i="10"/>
  <c r="AI20" i="10"/>
  <c r="V24" i="10"/>
  <c r="AI7" i="10"/>
  <c r="AG11" i="10"/>
  <c r="AE15" i="10"/>
  <c r="AD19" i="10"/>
  <c r="AC21" i="10"/>
  <c r="E7" i="10"/>
  <c r="O12" i="10"/>
  <c r="L20" i="10"/>
  <c r="AE26" i="10"/>
  <c r="AB33" i="10"/>
  <c r="Y40" i="10"/>
  <c r="AF8" i="10"/>
  <c r="O19" i="10"/>
  <c r="O24" i="10"/>
  <c r="V4" i="10"/>
  <c r="AG9" i="10"/>
  <c r="O20" i="10"/>
  <c r="AH26" i="10"/>
  <c r="AE33" i="10"/>
  <c r="AG28" i="10"/>
  <c r="AL5" i="10"/>
  <c r="AH30" i="10"/>
  <c r="AL17" i="10"/>
  <c r="X9" i="10"/>
  <c r="X34" i="10"/>
  <c r="T24" i="10"/>
  <c r="I12" i="10"/>
  <c r="C39" i="10"/>
  <c r="V34" i="10"/>
  <c r="S24" i="10"/>
  <c r="D12" i="10"/>
  <c r="D13" i="10"/>
  <c r="T36" i="10"/>
  <c r="W29" i="10"/>
  <c r="AG19" i="10"/>
  <c r="K7" i="10"/>
  <c r="AE9" i="10"/>
  <c r="AL14" i="10"/>
  <c r="H20" i="10"/>
  <c r="L9" i="10"/>
  <c r="J15" i="10"/>
  <c r="G21" i="10"/>
  <c r="H6" i="10"/>
  <c r="E12" i="10"/>
  <c r="C18" i="10"/>
  <c r="O40" i="10"/>
  <c r="P38" i="10"/>
  <c r="F36" i="10"/>
  <c r="AF33" i="10"/>
  <c r="T31" i="10"/>
  <c r="G29" i="10"/>
  <c r="P26" i="10"/>
  <c r="L23" i="10"/>
  <c r="G19" i="10"/>
  <c r="AI14" i="10"/>
  <c r="AA10" i="10"/>
  <c r="S6" i="10"/>
  <c r="E40" i="10"/>
  <c r="E38" i="10"/>
  <c r="AE35" i="10"/>
  <c r="S33" i="10"/>
  <c r="H31" i="10"/>
  <c r="AD28" i="10"/>
  <c r="C26" i="10"/>
  <c r="AC22" i="10"/>
  <c r="V18" i="10"/>
  <c r="L14" i="10"/>
  <c r="E10" i="10"/>
  <c r="AK5" i="10"/>
  <c r="I37" i="10"/>
  <c r="AI34" i="10"/>
  <c r="W32" i="10"/>
  <c r="L30" i="10"/>
  <c r="AA27" i="10"/>
  <c r="AK24" i="10"/>
  <c r="F21" i="10"/>
  <c r="AH16" i="10"/>
  <c r="Z12" i="10"/>
  <c r="R8" i="10"/>
  <c r="L4" i="10"/>
  <c r="L39" i="10"/>
  <c r="G37" i="10"/>
  <c r="AG34" i="10"/>
  <c r="V32" i="10"/>
  <c r="J30" i="10"/>
  <c r="Y27" i="10"/>
  <c r="AH24" i="10"/>
  <c r="E21" i="10"/>
  <c r="AG16" i="10"/>
  <c r="Y12" i="10"/>
  <c r="O8" i="10"/>
  <c r="G4" i="10"/>
  <c r="X13" i="10"/>
  <c r="N9" i="10"/>
  <c r="G5" i="10"/>
  <c r="T34" i="10"/>
  <c r="AH29" i="10"/>
  <c r="I27" i="10"/>
  <c r="M24" i="10"/>
  <c r="R20" i="10"/>
  <c r="H16" i="10"/>
  <c r="AJ11" i="10"/>
  <c r="AB7" i="10"/>
  <c r="P4" i="10"/>
  <c r="F6" i="10"/>
  <c r="AG7" i="10"/>
  <c r="W9" i="10"/>
  <c r="M11" i="10"/>
  <c r="C13" i="10"/>
  <c r="AD14" i="10"/>
  <c r="T16" i="10"/>
  <c r="J18" i="10"/>
  <c r="AK19" i="10"/>
  <c r="AA21" i="10"/>
  <c r="D7" i="10"/>
  <c r="C9" i="10"/>
  <c r="AM10" i="10"/>
  <c r="AL12" i="10"/>
  <c r="AK16" i="10"/>
  <c r="AF22" i="10"/>
  <c r="AJ5" i="10"/>
  <c r="AH9" i="10"/>
  <c r="AD17" i="10"/>
  <c r="S4" i="10"/>
  <c r="AM14" i="10"/>
  <c r="D25" i="10"/>
  <c r="K30" i="10"/>
  <c r="H37" i="10"/>
  <c r="E14" i="10"/>
  <c r="AJ27" i="10"/>
  <c r="F15" i="10"/>
  <c r="N30" i="10"/>
  <c r="AD22" i="10"/>
  <c r="AG39" i="10"/>
  <c r="I33" i="10"/>
  <c r="Z25" i="10"/>
  <c r="AG13" i="10"/>
  <c r="AI36" i="10"/>
  <c r="AL29" i="10"/>
  <c r="V20" i="10"/>
  <c r="AK7" i="10"/>
  <c r="AH36" i="10"/>
  <c r="AK29" i="10"/>
  <c r="K16" i="10"/>
  <c r="K17" i="10"/>
  <c r="Z4" i="10"/>
  <c r="AI31" i="10"/>
  <c r="AH23" i="10"/>
  <c r="Q11" i="10"/>
  <c r="D8" i="10"/>
  <c r="K13" i="10"/>
  <c r="R18" i="10"/>
  <c r="N5" i="10"/>
  <c r="M7" i="10"/>
  <c r="J13" i="10"/>
  <c r="H19" i="10"/>
  <c r="I4" i="10"/>
  <c r="F10" i="10"/>
  <c r="C16" i="10"/>
  <c r="F40" i="10"/>
  <c r="G38" i="10"/>
  <c r="AF35" i="10"/>
  <c r="U33" i="10"/>
  <c r="J31" i="10"/>
  <c r="W18" i="10"/>
  <c r="P14" i="10"/>
  <c r="I10" i="10"/>
  <c r="AE37" i="10"/>
  <c r="R28" i="10"/>
  <c r="M32" i="10"/>
  <c r="N27" i="10"/>
  <c r="AH39" i="10"/>
  <c r="AG37" i="10"/>
  <c r="V35" i="10"/>
  <c r="J33" i="10"/>
  <c r="AJ30" i="10"/>
  <c r="S28" i="10"/>
  <c r="AA25" i="10"/>
  <c r="L22" i="10"/>
  <c r="F18" i="10"/>
  <c r="AH13" i="10"/>
  <c r="Z9" i="10"/>
  <c r="P5" i="10"/>
  <c r="X39" i="10"/>
  <c r="U37" i="10"/>
  <c r="I35" i="10"/>
  <c r="AI32" i="10"/>
  <c r="X30" i="10"/>
  <c r="D28" i="10"/>
  <c r="M25" i="10"/>
  <c r="AD21" i="10"/>
  <c r="T17" i="10"/>
  <c r="L13" i="10"/>
  <c r="AM8" i="10"/>
  <c r="AE4" i="10"/>
  <c r="Y36" i="10"/>
  <c r="M34" i="10"/>
  <c r="AM31" i="10"/>
  <c r="AB29" i="10"/>
  <c r="AL26" i="10"/>
  <c r="C24" i="10"/>
  <c r="E20" i="10"/>
  <c r="AH15" i="10"/>
  <c r="Y11" i="10"/>
  <c r="O7" i="10"/>
  <c r="AD40" i="10"/>
  <c r="AE38" i="10"/>
  <c r="W36" i="10"/>
  <c r="L34" i="10"/>
  <c r="AK31" i="10"/>
  <c r="Z29" i="10"/>
  <c r="AK26" i="10"/>
  <c r="AK23" i="10"/>
  <c r="AL19" i="10"/>
  <c r="AF15" i="10"/>
  <c r="W11" i="10"/>
  <c r="N7" i="10"/>
  <c r="AF16" i="10"/>
  <c r="V12" i="10"/>
  <c r="N8" i="10"/>
  <c r="D4" i="10"/>
  <c r="J36" i="10"/>
  <c r="AI33" i="10"/>
  <c r="X31" i="10"/>
  <c r="M29" i="10"/>
  <c r="U26" i="10"/>
  <c r="P23" i="10"/>
  <c r="N19" i="10"/>
  <c r="G15" i="10"/>
  <c r="AJ10" i="10"/>
  <c r="AA6" i="10"/>
  <c r="AF4" i="10"/>
  <c r="V6" i="10"/>
  <c r="L8" i="10"/>
  <c r="AM9" i="10"/>
  <c r="AC11" i="10"/>
  <c r="S13" i="10"/>
  <c r="I15" i="10"/>
  <c r="AJ16" i="10"/>
  <c r="Z18" i="10"/>
  <c r="P20" i="10"/>
  <c r="F22" i="10"/>
  <c r="W5" i="10"/>
  <c r="V7" i="10"/>
  <c r="U9" i="10"/>
  <c r="T11" i="10"/>
  <c r="T13" i="10"/>
  <c r="S15" i="10"/>
  <c r="R17" i="10"/>
  <c r="Q19" i="10"/>
  <c r="P21" i="10"/>
  <c r="K23" i="10"/>
  <c r="R4" i="10"/>
  <c r="Q6" i="10"/>
  <c r="P8" i="10"/>
  <c r="O10" i="10"/>
  <c r="N12" i="10"/>
  <c r="M14" i="10"/>
  <c r="M16" i="10"/>
  <c r="L18" i="10"/>
  <c r="K20" i="10"/>
  <c r="J22" i="10"/>
  <c r="AL23" i="10"/>
  <c r="F5" i="10"/>
  <c r="AC7" i="10"/>
  <c r="P10" i="10"/>
  <c r="AM12" i="10"/>
  <c r="Z15" i="10"/>
  <c r="M18" i="10"/>
  <c r="AJ20" i="10"/>
  <c r="Q23" i="10"/>
  <c r="T25" i="10"/>
  <c r="J27" i="10"/>
  <c r="AK28" i="10"/>
  <c r="AA30" i="10"/>
  <c r="Q32" i="10"/>
  <c r="G34" i="10"/>
  <c r="AH35" i="10"/>
  <c r="X37" i="10"/>
  <c r="N39" i="10"/>
  <c r="J4" i="10"/>
  <c r="AG6" i="10"/>
  <c r="S9" i="10"/>
  <c r="F12" i="10"/>
  <c r="AC14" i="10"/>
  <c r="P17" i="10"/>
  <c r="C20" i="10"/>
  <c r="Y22" i="10"/>
  <c r="AI24" i="10"/>
  <c r="Y26" i="10"/>
  <c r="O28" i="10"/>
  <c r="J5" i="10"/>
  <c r="AH7" i="10"/>
  <c r="T10" i="10"/>
  <c r="G13" i="10"/>
  <c r="AD15" i="10"/>
  <c r="P18" i="10"/>
  <c r="D21" i="10"/>
  <c r="U23" i="10"/>
  <c r="W25" i="10"/>
  <c r="M27" i="10"/>
  <c r="C29" i="10"/>
  <c r="AD30" i="10"/>
  <c r="T32" i="10"/>
  <c r="J34" i="10"/>
  <c r="AK35" i="10"/>
  <c r="AA37" i="10"/>
  <c r="L37" i="10"/>
  <c r="Y30" i="10"/>
  <c r="X24" i="10"/>
  <c r="AH12" i="10"/>
  <c r="O39" i="10"/>
  <c r="N34" i="10"/>
  <c r="P27" i="10"/>
  <c r="AI16" i="10"/>
  <c r="S7" i="10"/>
  <c r="AC33" i="10"/>
  <c r="AA26" i="10"/>
  <c r="T18" i="10"/>
  <c r="O6" i="10"/>
  <c r="L36" i="10"/>
  <c r="E31" i="10"/>
  <c r="D23" i="10"/>
  <c r="AL10" i="10"/>
  <c r="H15" i="10"/>
  <c r="AK37" i="10"/>
  <c r="M31" i="10"/>
  <c r="S25" i="10"/>
  <c r="C14" i="10"/>
  <c r="C5" i="10"/>
  <c r="AB8" i="10"/>
  <c r="AA13" i="10"/>
  <c r="W17" i="10"/>
  <c r="E4" i="10"/>
  <c r="AD9" i="10"/>
  <c r="J14" i="10"/>
  <c r="AI19" i="10"/>
  <c r="AA4" i="10"/>
  <c r="F9" i="10"/>
  <c r="AF14" i="10"/>
  <c r="T20" i="10"/>
  <c r="I24" i="10"/>
  <c r="E8" i="10"/>
  <c r="O13" i="10"/>
  <c r="X18" i="10"/>
  <c r="AB23" i="10"/>
  <c r="R27" i="10"/>
  <c r="AI30" i="10"/>
  <c r="O34" i="10"/>
  <c r="AF37" i="10"/>
  <c r="U4" i="10"/>
  <c r="AF9" i="10"/>
  <c r="E15" i="10"/>
  <c r="N20" i="10"/>
  <c r="F25" i="10"/>
  <c r="W28" i="10"/>
  <c r="I8" i="10"/>
  <c r="R13" i="10"/>
  <c r="AC18" i="10"/>
  <c r="AF23" i="10"/>
  <c r="U27" i="10"/>
  <c r="AL30" i="10"/>
  <c r="R34" i="10"/>
  <c r="AI37" i="10"/>
  <c r="AB31" i="10"/>
  <c r="S19" i="10"/>
  <c r="V11" i="10"/>
  <c r="AC30" i="10"/>
  <c r="S5" i="10"/>
  <c r="E19" i="10"/>
  <c r="AF5" i="10"/>
  <c r="AK15" i="10"/>
  <c r="H5" i="10"/>
  <c r="V16" i="10"/>
  <c r="Y24" i="10"/>
  <c r="AM13" i="10"/>
  <c r="L24" i="10"/>
  <c r="N31" i="10"/>
  <c r="I5" i="10"/>
  <c r="S10" i="10"/>
  <c r="AM20" i="10"/>
  <c r="AM28" i="10"/>
  <c r="G14" i="10"/>
  <c r="P24" i="10"/>
  <c r="Q31" i="10"/>
  <c r="Q4" i="10"/>
  <c r="AK34" i="10"/>
  <c r="F28" i="10"/>
  <c r="X8" i="10"/>
  <c r="C32" i="10"/>
  <c r="AB12" i="10"/>
  <c r="R31" i="10"/>
  <c r="K14" i="10"/>
  <c r="AL33" i="10"/>
  <c r="AK10" i="10"/>
  <c r="AJ28" i="10"/>
  <c r="AI9" i="10"/>
  <c r="R10" i="10"/>
  <c r="M19" i="10"/>
  <c r="AD11" i="10"/>
  <c r="AH21" i="10"/>
  <c r="F11" i="10"/>
  <c r="AL21" i="10"/>
  <c r="D10" i="10"/>
  <c r="W20" i="10"/>
  <c r="AC28" i="10"/>
  <c r="Z35" i="10"/>
  <c r="T6" i="10"/>
  <c r="D17" i="10"/>
  <c r="AI4" i="10"/>
  <c r="R15" i="10"/>
  <c r="O25" i="10"/>
  <c r="L32" i="10"/>
  <c r="AB25" i="10"/>
  <c r="E36" i="10"/>
  <c r="H7" i="10"/>
  <c r="AJ22" i="10"/>
  <c r="V5" i="10"/>
  <c r="F16" i="10"/>
  <c r="K29" i="10"/>
  <c r="H36" i="10"/>
  <c r="P39" i="10"/>
  <c r="AK4" i="10"/>
  <c r="Q29" i="10"/>
  <c r="Q33" i="10"/>
  <c r="AC5" i="10"/>
  <c r="K18" i="10"/>
  <c r="AG15" i="10"/>
  <c r="K12" i="10"/>
  <c r="U18" i="10"/>
  <c r="N16" i="10"/>
  <c r="AG32" i="10"/>
  <c r="T7" i="10"/>
  <c r="AH5" i="10"/>
  <c r="AM25" i="10"/>
  <c r="P36" i="10"/>
  <c r="U16" i="10"/>
  <c r="AJ34" i="10"/>
  <c r="AD35" i="10"/>
  <c r="AL9" i="10"/>
  <c r="AI25" i="10"/>
  <c r="AB6" i="10"/>
  <c r="AF17" i="10"/>
  <c r="G17" i="10"/>
  <c r="AC13" i="10"/>
  <c r="Y8" i="10"/>
  <c r="AI22" i="10"/>
  <c r="AJ21" i="10"/>
  <c r="D33" i="10"/>
  <c r="AF7" i="10"/>
  <c r="L27" i="10"/>
  <c r="J26" i="10"/>
  <c r="X36" i="10"/>
  <c r="AM24" i="10"/>
  <c r="AD27" i="10"/>
  <c r="C34" i="10"/>
  <c r="AJ6" i="10"/>
  <c r="W23" i="10"/>
  <c r="C33" i="10"/>
  <c r="D5" i="10"/>
  <c r="N22" i="10"/>
  <c r="AH8" i="10"/>
  <c r="R7" i="10"/>
  <c r="AM26" i="10"/>
  <c r="P37" i="10"/>
  <c r="Q14" i="10"/>
  <c r="G28" i="10"/>
  <c r="J23" i="10"/>
  <c r="V30" i="10"/>
  <c r="AL36" i="10"/>
  <c r="O30" i="10"/>
  <c r="AE21" i="10"/>
  <c r="L12" i="10"/>
  <c r="E39" i="10"/>
  <c r="X32" i="10"/>
  <c r="C27" i="10"/>
  <c r="S16" i="10"/>
  <c r="M4" i="10"/>
  <c r="R33" i="10"/>
  <c r="M26" i="10"/>
  <c r="L15" i="10"/>
  <c r="AE5" i="10"/>
  <c r="AM35" i="10"/>
  <c r="O29" i="10"/>
  <c r="W22" i="10"/>
  <c r="V10" i="10"/>
  <c r="AL11" i="10"/>
  <c r="Z37" i="10"/>
  <c r="C31" i="10"/>
  <c r="AL22" i="10"/>
  <c r="V13" i="10"/>
  <c r="K5" i="10"/>
  <c r="AJ8" i="10"/>
  <c r="AI13" i="10"/>
  <c r="AH18" i="10"/>
  <c r="N4" i="10"/>
  <c r="C10" i="10"/>
  <c r="AB15" i="10"/>
  <c r="G20" i="10"/>
  <c r="AJ4" i="10"/>
  <c r="X10" i="10"/>
  <c r="D15" i="10"/>
  <c r="AC20" i="10"/>
  <c r="Q24" i="10"/>
  <c r="Q8" i="10"/>
  <c r="Z13" i="10"/>
  <c r="AK18" i="10"/>
  <c r="AM23" i="10"/>
  <c r="Z27" i="10"/>
  <c r="F31" i="10"/>
  <c r="W34" i="10"/>
  <c r="C38" i="10"/>
  <c r="AH4" i="10"/>
  <c r="G10" i="10"/>
  <c r="P15" i="10"/>
  <c r="AA20" i="10"/>
  <c r="N25" i="10"/>
  <c r="AE28" i="10"/>
  <c r="U8" i="10"/>
  <c r="AE13" i="10"/>
  <c r="D19" i="10"/>
  <c r="E24" i="10"/>
  <c r="AC27" i="10"/>
  <c r="I31" i="10"/>
  <c r="Z34" i="10"/>
  <c r="F38" i="10"/>
  <c r="N38" i="10"/>
  <c r="D29" i="10"/>
  <c r="AJ35" i="10"/>
  <c r="T22" i="10"/>
  <c r="N10" i="10"/>
  <c r="F14" i="10"/>
  <c r="L10" i="10"/>
  <c r="Y21" i="10"/>
  <c r="AG10" i="10"/>
  <c r="AL20" i="10"/>
  <c r="AC8" i="10"/>
  <c r="L19" i="10"/>
  <c r="AH27" i="10"/>
  <c r="K38" i="10"/>
  <c r="AC15" i="10"/>
  <c r="V25" i="10"/>
  <c r="AG8" i="10"/>
  <c r="P19" i="10"/>
  <c r="AK27" i="10"/>
  <c r="AH34" i="10"/>
  <c r="AD20" i="10"/>
  <c r="J37" i="10"/>
  <c r="U24" i="10"/>
  <c r="D38" i="10"/>
  <c r="X23" i="10"/>
  <c r="L40" i="10"/>
  <c r="AA28" i="10"/>
  <c r="AE6" i="10"/>
  <c r="Y35" i="10"/>
  <c r="AK21" i="10"/>
  <c r="N6" i="10"/>
  <c r="Q15" i="10"/>
  <c r="D6" i="10"/>
  <c r="I16" i="10"/>
  <c r="Z6" i="10"/>
  <c r="AE16" i="10"/>
  <c r="AD4" i="10"/>
  <c r="N15" i="10"/>
  <c r="L25" i="10"/>
  <c r="I32" i="10"/>
  <c r="F39" i="10"/>
  <c r="AE11" i="10"/>
  <c r="M22" i="10"/>
  <c r="H10" i="10"/>
  <c r="AB20" i="10"/>
  <c r="AF28" i="10"/>
  <c r="AC35" i="10"/>
  <c r="H29" i="10"/>
  <c r="V39" i="10"/>
  <c r="AB17" i="10"/>
  <c r="AG26" i="10"/>
  <c r="AF10" i="10"/>
  <c r="O21" i="10"/>
  <c r="AE25" i="10"/>
  <c r="Q27" i="10"/>
  <c r="Z11" i="10"/>
  <c r="V38" i="10"/>
  <c r="Y33" i="10"/>
  <c r="AK11" i="10"/>
  <c r="AJ17" i="10"/>
  <c r="AG12" i="10"/>
  <c r="C11" i="10"/>
  <c r="P29" i="10"/>
  <c r="AD12" i="10"/>
  <c r="D27" i="10"/>
  <c r="AB21" i="10"/>
  <c r="P25" i="10"/>
  <c r="AC29" i="10"/>
  <c r="E29" i="10"/>
  <c r="M38" i="10"/>
  <c r="J16" i="10"/>
  <c r="H26" i="10"/>
  <c r="I7" i="10"/>
  <c r="C21" i="10"/>
  <c r="H18" i="10"/>
  <c r="E13" i="10"/>
  <c r="E6" i="10"/>
  <c r="Y16" i="10"/>
  <c r="X29" i="10"/>
  <c r="AL39" i="10"/>
  <c r="O18" i="10"/>
  <c r="J6" i="10"/>
  <c r="AD16" i="10"/>
  <c r="AA29" i="10"/>
  <c r="O32" i="10"/>
  <c r="Y34" i="10"/>
  <c r="AL18" i="10"/>
  <c r="AA15" i="10"/>
  <c r="X14" i="10"/>
  <c r="O17" i="10"/>
  <c r="Z19" i="10"/>
  <c r="AD23" i="10"/>
  <c r="AK17" i="10"/>
  <c r="AJ33" i="10"/>
  <c r="H9" i="10"/>
  <c r="Z24" i="10"/>
  <c r="U7" i="10"/>
  <c r="E27" i="10"/>
  <c r="S37" i="10"/>
  <c r="AL4" i="10"/>
  <c r="K35" i="10"/>
  <c r="D30" i="10"/>
  <c r="I21" i="10"/>
  <c r="E9" i="10"/>
  <c r="AG38" i="10"/>
  <c r="N32" i="10"/>
  <c r="AL24" i="10"/>
  <c r="AI15" i="10"/>
  <c r="AK25" i="10"/>
  <c r="AG14" i="10"/>
  <c r="U40" i="10"/>
  <c r="AB35" i="10"/>
  <c r="AK9" i="10"/>
  <c r="J10" i="10"/>
  <c r="AE34" i="10"/>
  <c r="AI18" i="10"/>
  <c r="Q26" i="10"/>
  <c r="AK32" i="10"/>
  <c r="Z36" i="10"/>
  <c r="AM29" i="10"/>
  <c r="C36" i="10"/>
  <c r="W10" i="10"/>
  <c r="K15" i="10"/>
  <c r="K28" i="10"/>
  <c r="AL6" i="10"/>
  <c r="AE7" i="10"/>
  <c r="G7" i="10"/>
  <c r="AD5" i="10"/>
  <c r="W21" i="10"/>
  <c r="M36" i="10"/>
  <c r="D18" i="10"/>
  <c r="H11" i="10"/>
  <c r="S29" i="10"/>
  <c r="Z32" i="10"/>
  <c r="O4" i="10"/>
  <c r="W8" i="10"/>
  <c r="V19" i="10"/>
  <c r="AA14" i="10"/>
  <c r="Y5" i="10"/>
  <c r="C8" i="10"/>
  <c r="AD18" i="10"/>
  <c r="G26" i="10"/>
  <c r="F13" i="10"/>
  <c r="S11" i="10"/>
  <c r="V37" i="10"/>
  <c r="AF40" i="10"/>
  <c r="F20" i="10"/>
  <c r="AB28" i="10"/>
  <c r="AM37" i="10"/>
  <c r="I14" i="10"/>
  <c r="AG25" i="10"/>
  <c r="P12" i="10"/>
  <c r="M8" i="10"/>
  <c r="AI23" i="10"/>
  <c r="W14" i="10"/>
  <c r="AA12" i="10"/>
  <c r="S30" i="10"/>
  <c r="AG40" i="10"/>
  <c r="AA19" i="10"/>
  <c r="E18" i="10"/>
  <c r="AM33" i="10"/>
  <c r="Y39" i="10"/>
  <c r="AA34" i="10"/>
  <c r="AE27" i="10"/>
  <c r="V17" i="10"/>
  <c r="AM7" i="10"/>
  <c r="AJ36" i="10"/>
  <c r="M30" i="10"/>
  <c r="G24" i="10"/>
  <c r="J12" i="10"/>
  <c r="N36" i="10"/>
  <c r="G31" i="10"/>
  <c r="E23" i="10"/>
  <c r="D11" i="10"/>
  <c r="C40" i="10"/>
  <c r="AA33" i="10"/>
  <c r="X26" i="10"/>
  <c r="S18" i="10"/>
  <c r="L6" i="10"/>
  <c r="AD7" i="10"/>
  <c r="O35" i="10"/>
  <c r="Y28" i="10"/>
  <c r="AF18" i="10"/>
  <c r="M9" i="10"/>
  <c r="AD6" i="10"/>
  <c r="Z10" i="10"/>
  <c r="Y15" i="10"/>
  <c r="X20" i="10"/>
  <c r="M6" i="10"/>
  <c r="AM11" i="10"/>
  <c r="AA17" i="10"/>
  <c r="G22" i="10"/>
  <c r="AI6" i="10"/>
  <c r="W12" i="10"/>
  <c r="C17" i="10"/>
  <c r="S22" i="10"/>
  <c r="R5" i="10"/>
  <c r="AB10" i="10"/>
  <c r="AL15" i="10"/>
  <c r="L21" i="10"/>
  <c r="Y32" i="10"/>
  <c r="R12" i="10"/>
  <c r="AB32" i="10"/>
  <c r="AM16" i="10"/>
  <c r="H21" i="10"/>
  <c r="AB22" i="10"/>
  <c r="L26" i="10"/>
  <c r="L7" i="10"/>
  <c r="G6" i="10"/>
  <c r="AF20" i="10"/>
  <c r="S23" i="10"/>
  <c r="AA22" i="10"/>
  <c r="AJ25" i="10"/>
  <c r="AD39" i="10"/>
  <c r="I23" i="10"/>
  <c r="Q16" i="10"/>
  <c r="AJ32" i="10"/>
  <c r="G39" i="10"/>
  <c r="Y20" i="10"/>
  <c r="AA31" i="10"/>
  <c r="N33" i="10"/>
  <c r="H12" i="10"/>
  <c r="AA23" i="10"/>
  <c r="P11" i="10"/>
  <c r="U36" i="10"/>
  <c r="T23" i="10"/>
  <c r="C22" i="10"/>
  <c r="G33" i="10"/>
  <c r="M13" i="10"/>
  <c r="AL7" i="10"/>
  <c r="P31" i="10"/>
  <c r="J38" i="10"/>
  <c r="T8" i="10"/>
  <c r="AL13" i="10"/>
  <c r="AM18" i="10"/>
  <c r="G23" i="10"/>
  <c r="AE12" i="10"/>
  <c r="AN21" i="13"/>
  <c r="S41" i="13"/>
  <c r="X41" i="13"/>
  <c r="AN32" i="13"/>
  <c r="AH41" i="13"/>
  <c r="D41" i="13"/>
  <c r="J4" i="15" l="1" a="1"/>
  <c r="I4" i="15" a="1"/>
  <c r="AO17" i="13"/>
  <c r="N42" i="13"/>
  <c r="C41" i="29"/>
  <c r="AN8" i="10"/>
  <c r="AL41" i="10"/>
  <c r="AO39" i="13"/>
  <c r="AA42" i="13"/>
  <c r="F42" i="13"/>
  <c r="AL42" i="13"/>
  <c r="AO23" i="13"/>
  <c r="D42" i="13"/>
  <c r="AN22" i="10"/>
  <c r="AN17" i="10"/>
  <c r="AH41" i="10"/>
  <c r="AN10" i="10"/>
  <c r="AN31" i="10"/>
  <c r="AN14" i="10"/>
  <c r="J41" i="10"/>
  <c r="AN24" i="10"/>
  <c r="T41" i="10"/>
  <c r="AO13" i="13"/>
  <c r="Q42" i="13"/>
  <c r="L42" i="13"/>
  <c r="AO31" i="13"/>
  <c r="AO19" i="13"/>
  <c r="R42" i="13"/>
  <c r="I42" i="13"/>
  <c r="AH42" i="13"/>
  <c r="AN21" i="10"/>
  <c r="AN38" i="10"/>
  <c r="N41" i="10"/>
  <c r="AN34" i="10"/>
  <c r="AF41" i="10"/>
  <c r="P41" i="10"/>
  <c r="L41" i="10"/>
  <c r="AN26" i="10"/>
  <c r="F41" i="10"/>
  <c r="H41" i="10"/>
  <c r="AN28" i="10"/>
  <c r="AN23" i="10"/>
  <c r="AO33" i="13"/>
  <c r="Y42" i="13"/>
  <c r="G42" i="13"/>
  <c r="AO18" i="13"/>
  <c r="AO11" i="13"/>
  <c r="AO28" i="13"/>
  <c r="AJ42" i="13"/>
  <c r="U42" i="13"/>
  <c r="AD42" i="13"/>
  <c r="AM41" i="10"/>
  <c r="AO29" i="13"/>
  <c r="AO10" i="13"/>
  <c r="AO32" i="13"/>
  <c r="AN36" i="10"/>
  <c r="AK41" i="10"/>
  <c r="U41" i="10"/>
  <c r="AN20" i="10"/>
  <c r="AN16" i="10"/>
  <c r="V41" i="10"/>
  <c r="AN19" i="10"/>
  <c r="Y41" i="10"/>
  <c r="AN25" i="10"/>
  <c r="AO15" i="13"/>
  <c r="V42" i="13"/>
  <c r="J42" i="13"/>
  <c r="AO34" i="13"/>
  <c r="AO35" i="13"/>
  <c r="AO14" i="13"/>
  <c r="AO36" i="13"/>
  <c r="AI42" i="13"/>
  <c r="AO4" i="13"/>
  <c r="AO16" i="13"/>
  <c r="Q41" i="10"/>
  <c r="AN5" i="10"/>
  <c r="Z41" i="10"/>
  <c r="X41" i="10"/>
  <c r="X42" i="13"/>
  <c r="M41" i="10"/>
  <c r="AN32" i="10"/>
  <c r="E41" i="10"/>
  <c r="AN29" i="10"/>
  <c r="AC41" i="10"/>
  <c r="AN7" i="10"/>
  <c r="AN35" i="10"/>
  <c r="AC42" i="13"/>
  <c r="AO12" i="13"/>
  <c r="AO25" i="13"/>
  <c r="AO37" i="13"/>
  <c r="AO30" i="13"/>
  <c r="AF42" i="13"/>
  <c r="AO26" i="13"/>
  <c r="AI41" i="10"/>
  <c r="AA41" i="10"/>
  <c r="W41" i="10"/>
  <c r="S42" i="13"/>
  <c r="AN40" i="10"/>
  <c r="O41" i="10"/>
  <c r="R41" i="10"/>
  <c r="D41" i="10"/>
  <c r="I41" i="10"/>
  <c r="AN13" i="10"/>
  <c r="AN18" i="10"/>
  <c r="C42" i="13"/>
  <c r="K42" i="13"/>
  <c r="AO6" i="13"/>
  <c r="AO24" i="13"/>
  <c r="M42" i="13"/>
  <c r="T42" i="13"/>
  <c r="AO9" i="13"/>
  <c r="AB42" i="13"/>
  <c r="AO5" i="13"/>
  <c r="AG42" i="13"/>
  <c r="AB41" i="10"/>
  <c r="AO21" i="13"/>
  <c r="AN11" i="10"/>
  <c r="AJ41" i="10"/>
  <c r="AN27" i="10"/>
  <c r="S41" i="10"/>
  <c r="AN9" i="10"/>
  <c r="G41" i="10"/>
  <c r="AN39" i="10"/>
  <c r="K41" i="10"/>
  <c r="AN15" i="10"/>
  <c r="AN6" i="10"/>
  <c r="AO7" i="13"/>
  <c r="AO20" i="13"/>
  <c r="AO38" i="13"/>
  <c r="AO40" i="13"/>
  <c r="AO22" i="13"/>
  <c r="AK42" i="13"/>
  <c r="AE42" i="13"/>
  <c r="Z42" i="13"/>
  <c r="P42" i="13"/>
  <c r="AD41" i="10"/>
  <c r="AN33" i="10"/>
  <c r="AE41" i="10"/>
  <c r="AN37" i="10"/>
  <c r="AN30" i="10"/>
  <c r="AN12" i="10"/>
  <c r="AG41" i="10"/>
  <c r="C4" i="20" a="1"/>
  <c r="C4" i="15" a="1"/>
  <c r="C41" i="10"/>
  <c r="AN4" i="10"/>
  <c r="C4" i="24" a="1"/>
  <c r="AO27" i="13"/>
  <c r="O42" i="13"/>
  <c r="AM42" i="13"/>
  <c r="W42" i="13"/>
  <c r="E42" i="13"/>
  <c r="H42" i="13"/>
  <c r="AO8" i="13"/>
  <c r="C42" i="10" l="1" a="1"/>
  <c r="I4" i="15"/>
  <c r="I6" i="15"/>
  <c r="I22" i="15"/>
  <c r="I37" i="15"/>
  <c r="I25" i="15"/>
  <c r="I34" i="15"/>
  <c r="I20" i="15"/>
  <c r="I7" i="15"/>
  <c r="I23" i="15"/>
  <c r="I38" i="15"/>
  <c r="I14" i="15"/>
  <c r="I36" i="15"/>
  <c r="I8" i="15"/>
  <c r="I24" i="15"/>
  <c r="I39" i="15"/>
  <c r="I10" i="15"/>
  <c r="I15" i="15"/>
  <c r="I19" i="15"/>
  <c r="I11" i="15"/>
  <c r="I26" i="15"/>
  <c r="I13" i="15"/>
  <c r="I31" i="15"/>
  <c r="I32" i="15"/>
  <c r="I18" i="15"/>
  <c r="I12" i="15"/>
  <c r="I27" i="15"/>
  <c r="I30" i="15"/>
  <c r="I35" i="15"/>
  <c r="I29" i="15"/>
  <c r="I17" i="15"/>
  <c r="I5" i="15"/>
  <c r="I40" i="15"/>
  <c r="I28" i="15"/>
  <c r="I16" i="15"/>
  <c r="I9" i="15"/>
  <c r="I33" i="15"/>
  <c r="I21" i="15"/>
  <c r="J4" i="15"/>
  <c r="J15" i="15"/>
  <c r="J11" i="15"/>
  <c r="J23" i="15"/>
  <c r="J37" i="15"/>
  <c r="J12" i="15"/>
  <c r="J39" i="15"/>
  <c r="J24" i="15"/>
  <c r="J25" i="15"/>
  <c r="J38" i="15"/>
  <c r="J26" i="15"/>
  <c r="J13" i="15"/>
  <c r="J27" i="15"/>
  <c r="J35" i="15"/>
  <c r="J36" i="15"/>
  <c r="J14" i="15"/>
  <c r="J34" i="15"/>
  <c r="J29" i="15"/>
  <c r="J33" i="15"/>
  <c r="J17" i="15"/>
  <c r="J32" i="15"/>
  <c r="J5" i="15"/>
  <c r="J20" i="15"/>
  <c r="J10" i="15"/>
  <c r="J8" i="15"/>
  <c r="J21" i="15"/>
  <c r="J18" i="15"/>
  <c r="J19" i="15"/>
  <c r="J7" i="15"/>
  <c r="J28" i="15"/>
  <c r="J16" i="15"/>
  <c r="J30" i="15"/>
  <c r="J31" i="15"/>
  <c r="J22" i="15"/>
  <c r="J40" i="15"/>
  <c r="J9" i="15"/>
  <c r="J6" i="15"/>
  <c r="AC42" i="10" a="1"/>
  <c r="AA42" i="10" a="1"/>
  <c r="AA42" i="10" s="1"/>
  <c r="E42" i="10" a="1"/>
  <c r="E42" i="10" s="1"/>
  <c r="AL42" i="10" a="1"/>
  <c r="AE42" i="10" a="1"/>
  <c r="I42" i="10" a="1"/>
  <c r="I42" i="10" s="1"/>
  <c r="X42" i="10" a="1"/>
  <c r="X42" i="10" s="1"/>
  <c r="G42" i="10" a="1"/>
  <c r="G42" i="10" s="1"/>
  <c r="V42" i="10" a="1"/>
  <c r="V42" i="10" s="1"/>
  <c r="L42" i="10" a="1"/>
  <c r="S42" i="10" a="1"/>
  <c r="S42" i="10" s="1"/>
  <c r="W42" i="10" a="1"/>
  <c r="W42" i="10" s="1"/>
  <c r="P42" i="10" a="1"/>
  <c r="AG42" i="10" a="1"/>
  <c r="T42" i="10" a="1"/>
  <c r="N42" i="10" a="1"/>
  <c r="M42" i="10" a="1"/>
  <c r="AB42" i="10" a="1"/>
  <c r="AB42" i="10" s="1"/>
  <c r="D42" i="10" a="1"/>
  <c r="D42" i="10" s="1"/>
  <c r="Z42" i="10" a="1"/>
  <c r="Z42" i="10" s="1"/>
  <c r="K42" i="10" a="1"/>
  <c r="K42" i="10" s="1"/>
  <c r="R42" i="10" a="1"/>
  <c r="AM42" i="10" a="1"/>
  <c r="H42" i="10" a="1"/>
  <c r="H42" i="10" s="1"/>
  <c r="AH42" i="10" a="1"/>
  <c r="AF42" i="10" a="1"/>
  <c r="AF42" i="10" s="1"/>
  <c r="AJ42" i="10" a="1"/>
  <c r="AJ42" i="10" s="1"/>
  <c r="AI42" i="10" a="1"/>
  <c r="U42" i="10" a="1"/>
  <c r="U42" i="10" s="1"/>
  <c r="AK42" i="10" a="1"/>
  <c r="AD42" i="10" a="1"/>
  <c r="AD42" i="10" s="1"/>
  <c r="O42" i="10" a="1"/>
  <c r="O42" i="10" s="1"/>
  <c r="Q42" i="10" a="1"/>
  <c r="Q42" i="10" s="1"/>
  <c r="Y42" i="10" a="1"/>
  <c r="Y42" i="10" s="1"/>
  <c r="C42" i="10"/>
  <c r="AO33" i="10"/>
  <c r="AO12" i="10"/>
  <c r="AO8" i="10"/>
  <c r="D4" i="15"/>
  <c r="C16" i="15"/>
  <c r="F18" i="15"/>
  <c r="E22" i="15"/>
  <c r="G11" i="15"/>
  <c r="C28" i="15"/>
  <c r="H15" i="15"/>
  <c r="G30" i="15"/>
  <c r="F22" i="15"/>
  <c r="H32" i="15"/>
  <c r="E35" i="15"/>
  <c r="E37" i="15"/>
  <c r="D33" i="15"/>
  <c r="C33" i="15"/>
  <c r="F11" i="15"/>
  <c r="G16" i="15"/>
  <c r="H29" i="15"/>
  <c r="E40" i="15"/>
  <c r="G29" i="15"/>
  <c r="C19" i="15"/>
  <c r="E8" i="15"/>
  <c r="D30" i="15"/>
  <c r="C30" i="15"/>
  <c r="D39" i="15"/>
  <c r="H17" i="15"/>
  <c r="F37" i="15"/>
  <c r="H26" i="15"/>
  <c r="D16" i="15"/>
  <c r="F5" i="15"/>
  <c r="G10" i="15"/>
  <c r="D13" i="15"/>
  <c r="C21" i="15"/>
  <c r="E10" i="15"/>
  <c r="G22" i="15"/>
  <c r="E25" i="15"/>
  <c r="D17" i="15"/>
  <c r="F27" i="15"/>
  <c r="E31" i="15"/>
  <c r="C32" i="15"/>
  <c r="D29" i="15"/>
  <c r="C29" i="15"/>
  <c r="D6" i="15"/>
  <c r="C14" i="15"/>
  <c r="D27" i="15"/>
  <c r="C39" i="15"/>
  <c r="E28" i="15"/>
  <c r="G17" i="15"/>
  <c r="C7" i="15"/>
  <c r="D26" i="15"/>
  <c r="E27" i="15"/>
  <c r="H37" i="15"/>
  <c r="D15" i="15"/>
  <c r="F25" i="15"/>
  <c r="H14" i="15"/>
  <c r="E17" i="15"/>
  <c r="G26" i="15"/>
  <c r="G36" i="15"/>
  <c r="F24" i="15"/>
  <c r="E16" i="15"/>
  <c r="G5" i="15"/>
  <c r="H33" i="15"/>
  <c r="D24" i="15"/>
  <c r="E38" i="15"/>
  <c r="F31" i="15"/>
  <c r="H20" i="15"/>
  <c r="D34" i="15"/>
  <c r="H21" i="15"/>
  <c r="C15" i="15"/>
  <c r="D31" i="15"/>
  <c r="H22" i="15"/>
  <c r="G31" i="15"/>
  <c r="E9" i="15"/>
  <c r="E7" i="15"/>
  <c r="F16" i="15"/>
  <c r="G13" i="15"/>
  <c r="F28" i="15"/>
  <c r="F23" i="15"/>
  <c r="F40" i="15"/>
  <c r="C23" i="15"/>
  <c r="H25" i="15"/>
  <c r="C25" i="15"/>
  <c r="H40" i="15"/>
  <c r="E23" i="15"/>
  <c r="C11" i="15"/>
  <c r="D40" i="15"/>
  <c r="H7" i="15"/>
  <c r="D36" i="15"/>
  <c r="G37" i="15"/>
  <c r="C22" i="15"/>
  <c r="H13" i="15"/>
  <c r="F13" i="15"/>
  <c r="G7" i="15"/>
  <c r="D5" i="15"/>
  <c r="C24" i="15"/>
  <c r="G32" i="15"/>
  <c r="G25" i="15"/>
  <c r="E19" i="15"/>
  <c r="D11" i="15"/>
  <c r="D12" i="15"/>
  <c r="E6" i="15"/>
  <c r="G35" i="15"/>
  <c r="F14" i="15"/>
  <c r="C6" i="15"/>
  <c r="C35" i="15"/>
  <c r="F7" i="15"/>
  <c r="F8" i="15"/>
  <c r="H10" i="15"/>
  <c r="F10" i="15"/>
  <c r="E12" i="15"/>
  <c r="H30" i="15"/>
  <c r="H4" i="15"/>
  <c r="D18" i="15"/>
  <c r="C38" i="15"/>
  <c r="D8" i="15"/>
  <c r="D21" i="15"/>
  <c r="E33" i="15"/>
  <c r="C36" i="15"/>
  <c r="H36" i="15"/>
  <c r="F4" i="15"/>
  <c r="G39" i="15"/>
  <c r="G20" i="15"/>
  <c r="H5" i="15"/>
  <c r="E20" i="15"/>
  <c r="F35" i="15"/>
  <c r="G4" i="15"/>
  <c r="H38" i="15"/>
  <c r="F17" i="15"/>
  <c r="C4" i="15"/>
  <c r="D9" i="15"/>
  <c r="G19" i="15"/>
  <c r="C9" i="15"/>
  <c r="C37" i="15"/>
  <c r="C20" i="15"/>
  <c r="H11" i="15"/>
  <c r="H24" i="15"/>
  <c r="G24" i="15"/>
  <c r="D25" i="15"/>
  <c r="F39" i="15"/>
  <c r="E11" i="15"/>
  <c r="C27" i="15"/>
  <c r="D22" i="15"/>
  <c r="H34" i="15"/>
  <c r="E18" i="15"/>
  <c r="G14" i="15"/>
  <c r="H19" i="15"/>
  <c r="G8" i="15"/>
  <c r="E36" i="15"/>
  <c r="D14" i="15"/>
  <c r="F33" i="15"/>
  <c r="C17" i="15"/>
  <c r="H16" i="15"/>
  <c r="G28" i="15"/>
  <c r="E34" i="15"/>
  <c r="D32" i="15"/>
  <c r="D35" i="15"/>
  <c r="F12" i="15"/>
  <c r="G27" i="15"/>
  <c r="D7" i="15"/>
  <c r="C40" i="15"/>
  <c r="C8" i="15"/>
  <c r="G21" i="15"/>
  <c r="D23" i="15"/>
  <c r="E21" i="15"/>
  <c r="G23" i="15"/>
  <c r="C13" i="15"/>
  <c r="H23" i="15"/>
  <c r="H27" i="15"/>
  <c r="E39" i="15"/>
  <c r="D37" i="15"/>
  <c r="F15" i="15"/>
  <c r="F32" i="15"/>
  <c r="C31" i="15"/>
  <c r="G9" i="15"/>
  <c r="C34" i="15"/>
  <c r="F20" i="15"/>
  <c r="D28" i="15"/>
  <c r="H6" i="15"/>
  <c r="H39" i="15"/>
  <c r="C12" i="15"/>
  <c r="C18" i="15"/>
  <c r="E4" i="15"/>
  <c r="F19" i="15"/>
  <c r="H28" i="15"/>
  <c r="E24" i="15"/>
  <c r="E15" i="15"/>
  <c r="F21" i="15"/>
  <c r="E13" i="15"/>
  <c r="G12" i="15"/>
  <c r="E14" i="15"/>
  <c r="H8" i="15"/>
  <c r="H9" i="15"/>
  <c r="G38" i="15"/>
  <c r="H35" i="15"/>
  <c r="G6" i="15"/>
  <c r="G18" i="15"/>
  <c r="G40" i="15"/>
  <c r="D20" i="15"/>
  <c r="F26" i="15"/>
  <c r="F34" i="15"/>
  <c r="F6" i="15"/>
  <c r="E32" i="15"/>
  <c r="C10" i="15"/>
  <c r="H18" i="15"/>
  <c r="G34" i="15"/>
  <c r="H31" i="15"/>
  <c r="E26" i="15"/>
  <c r="G15" i="15"/>
  <c r="C5" i="15"/>
  <c r="F38" i="15"/>
  <c r="D10" i="15"/>
  <c r="E5" i="15"/>
  <c r="E30" i="15"/>
  <c r="H12" i="15"/>
  <c r="C26" i="15"/>
  <c r="G33" i="15"/>
  <c r="F9" i="15"/>
  <c r="E29" i="15"/>
  <c r="F30" i="15"/>
  <c r="D19" i="15"/>
  <c r="F36" i="15"/>
  <c r="D38" i="15"/>
  <c r="F29" i="15"/>
  <c r="AO9" i="10"/>
  <c r="AO23" i="10"/>
  <c r="AO34" i="10"/>
  <c r="AO14" i="10"/>
  <c r="AO18" i="10"/>
  <c r="AO32" i="10"/>
  <c r="AK42" i="10"/>
  <c r="AO28" i="10"/>
  <c r="N42" i="10"/>
  <c r="AO31" i="10"/>
  <c r="C4" i="20"/>
  <c r="J4" i="20"/>
  <c r="L5" i="20"/>
  <c r="G6" i="20"/>
  <c r="AM6" i="20"/>
  <c r="Q7" i="20"/>
  <c r="AE7" i="20"/>
  <c r="E8" i="20"/>
  <c r="S8" i="20"/>
  <c r="AD8" i="20"/>
  <c r="G9" i="20"/>
  <c r="Q9" i="20"/>
  <c r="AC9" i="20"/>
  <c r="AM9" i="20"/>
  <c r="L10" i="20"/>
  <c r="X10" i="20"/>
  <c r="AH10" i="20"/>
  <c r="G11" i="20"/>
  <c r="S11" i="20"/>
  <c r="AC11" i="20"/>
  <c r="AM11" i="20"/>
  <c r="N12" i="20"/>
  <c r="X12" i="20"/>
  <c r="AH12" i="20"/>
  <c r="I13" i="20"/>
  <c r="S13" i="20"/>
  <c r="AC13" i="20"/>
  <c r="D14" i="20"/>
  <c r="N14" i="20"/>
  <c r="X14" i="20"/>
  <c r="AJ14" i="20"/>
  <c r="I15" i="20"/>
  <c r="S15" i="20"/>
  <c r="AE15" i="20"/>
  <c r="D16" i="20"/>
  <c r="N16" i="20"/>
  <c r="Z16" i="20"/>
  <c r="AJ16" i="20"/>
  <c r="I17" i="20"/>
  <c r="U17" i="20"/>
  <c r="AE17" i="20"/>
  <c r="D18" i="20"/>
  <c r="P18" i="20"/>
  <c r="Z18" i="20"/>
  <c r="AJ18" i="20"/>
  <c r="K19" i="20"/>
  <c r="U19" i="20"/>
  <c r="AE19" i="20"/>
  <c r="F20" i="20"/>
  <c r="P20" i="20"/>
  <c r="Z20" i="20"/>
  <c r="AL20" i="20"/>
  <c r="K21" i="20"/>
  <c r="U21" i="20"/>
  <c r="AG21" i="20"/>
  <c r="F22" i="20"/>
  <c r="P22" i="20"/>
  <c r="X22" i="20"/>
  <c r="AF22" i="20"/>
  <c r="C23" i="20"/>
  <c r="K23" i="20"/>
  <c r="S23" i="20"/>
  <c r="AA23" i="20"/>
  <c r="AI23" i="20"/>
  <c r="F24" i="20"/>
  <c r="N24" i="20"/>
  <c r="V24" i="20"/>
  <c r="AD24" i="20"/>
  <c r="AL24" i="20"/>
  <c r="I25" i="20"/>
  <c r="Q25" i="20"/>
  <c r="Y25" i="20"/>
  <c r="AG25" i="20"/>
  <c r="D26" i="20"/>
  <c r="L26" i="20"/>
  <c r="T26" i="20"/>
  <c r="AB26" i="20"/>
  <c r="AJ26" i="20"/>
  <c r="G27" i="20"/>
  <c r="O27" i="20"/>
  <c r="W27" i="20"/>
  <c r="AE27" i="20"/>
  <c r="AM27" i="20"/>
  <c r="J28" i="20"/>
  <c r="R28" i="20"/>
  <c r="Z28" i="20"/>
  <c r="AH28" i="20"/>
  <c r="E29" i="20"/>
  <c r="M29" i="20"/>
  <c r="U29" i="20"/>
  <c r="AC29" i="20"/>
  <c r="AK29" i="20"/>
  <c r="H30" i="20"/>
  <c r="P30" i="20"/>
  <c r="X30" i="20"/>
  <c r="AF30" i="20"/>
  <c r="C31" i="20"/>
  <c r="K31" i="20"/>
  <c r="S31" i="20"/>
  <c r="AA31" i="20"/>
  <c r="AI31" i="20"/>
  <c r="F32" i="20"/>
  <c r="N32" i="20"/>
  <c r="V32" i="20"/>
  <c r="AD32" i="20"/>
  <c r="AL32" i="20"/>
  <c r="I33" i="20"/>
  <c r="Q33" i="20"/>
  <c r="Y33" i="20"/>
  <c r="AG33" i="20"/>
  <c r="D34" i="20"/>
  <c r="L34" i="20"/>
  <c r="T34" i="20"/>
  <c r="AB34" i="20"/>
  <c r="AJ34" i="20"/>
  <c r="G35" i="20"/>
  <c r="O35" i="20"/>
  <c r="W35" i="20"/>
  <c r="AE35" i="20"/>
  <c r="AM35" i="20"/>
  <c r="J36" i="20"/>
  <c r="R36" i="20"/>
  <c r="Z36" i="20"/>
  <c r="AH36" i="20"/>
  <c r="E37" i="20"/>
  <c r="M37" i="20"/>
  <c r="U37" i="20"/>
  <c r="AC37" i="20"/>
  <c r="R4" i="20"/>
  <c r="M5" i="20"/>
  <c r="H6" i="20"/>
  <c r="C7" i="20"/>
  <c r="R7" i="20"/>
  <c r="AF7" i="20"/>
  <c r="F8" i="20"/>
  <c r="T8" i="20"/>
  <c r="AH8" i="20"/>
  <c r="H9" i="20"/>
  <c r="T9" i="20"/>
  <c r="AD9" i="20"/>
  <c r="C10" i="20"/>
  <c r="O10" i="20"/>
  <c r="Y10" i="20"/>
  <c r="AI10" i="20"/>
  <c r="J11" i="20"/>
  <c r="T11" i="20"/>
  <c r="AD11" i="20"/>
  <c r="E12" i="20"/>
  <c r="O12" i="20"/>
  <c r="Y12" i="20"/>
  <c r="AK12" i="20"/>
  <c r="J13" i="20"/>
  <c r="T13" i="20"/>
  <c r="AF13" i="20"/>
  <c r="E14" i="20"/>
  <c r="O14" i="20"/>
  <c r="AA14" i="20"/>
  <c r="AK14" i="20"/>
  <c r="J15" i="20"/>
  <c r="V15" i="20"/>
  <c r="AF15" i="20"/>
  <c r="E16" i="20"/>
  <c r="Q16" i="20"/>
  <c r="AA16" i="20"/>
  <c r="AK16" i="20"/>
  <c r="L17" i="20"/>
  <c r="V17" i="20"/>
  <c r="AF17" i="20"/>
  <c r="G18" i="20"/>
  <c r="Q18" i="20"/>
  <c r="AA18" i="20"/>
  <c r="AM18" i="20"/>
  <c r="L19" i="20"/>
  <c r="V19" i="20"/>
  <c r="AH19" i="20"/>
  <c r="G20" i="20"/>
  <c r="Q20" i="20"/>
  <c r="AC20" i="20"/>
  <c r="AM20" i="20"/>
  <c r="L21" i="20"/>
  <c r="X21" i="20"/>
  <c r="AH21" i="20"/>
  <c r="G22" i="20"/>
  <c r="Q22" i="20"/>
  <c r="Y22" i="20"/>
  <c r="AG22" i="20"/>
  <c r="D23" i="20"/>
  <c r="L23" i="20"/>
  <c r="T23" i="20"/>
  <c r="AB23" i="20"/>
  <c r="AJ23" i="20"/>
  <c r="G24" i="20"/>
  <c r="O24" i="20"/>
  <c r="W24" i="20"/>
  <c r="AE24" i="20"/>
  <c r="AM24" i="20"/>
  <c r="J25" i="20"/>
  <c r="R25" i="20"/>
  <c r="Z25" i="20"/>
  <c r="AH25" i="20"/>
  <c r="E26" i="20"/>
  <c r="M26" i="20"/>
  <c r="U26" i="20"/>
  <c r="AC26" i="20"/>
  <c r="AK26" i="20"/>
  <c r="H27" i="20"/>
  <c r="P27" i="20"/>
  <c r="X27" i="20"/>
  <c r="AF27" i="20"/>
  <c r="C28" i="20"/>
  <c r="K28" i="20"/>
  <c r="S28" i="20"/>
  <c r="AA28" i="20"/>
  <c r="AI28" i="20"/>
  <c r="F29" i="20"/>
  <c r="N29" i="20"/>
  <c r="V29" i="20"/>
  <c r="AD29" i="20"/>
  <c r="AL29" i="20"/>
  <c r="I30" i="20"/>
  <c r="Q30" i="20"/>
  <c r="Y30" i="20"/>
  <c r="AG30" i="20"/>
  <c r="D31" i="20"/>
  <c r="L31" i="20"/>
  <c r="T31" i="20"/>
  <c r="AB31" i="20"/>
  <c r="AJ31" i="20"/>
  <c r="G32" i="20"/>
  <c r="O32" i="20"/>
  <c r="W32" i="20"/>
  <c r="AE32" i="20"/>
  <c r="AM32" i="20"/>
  <c r="J33" i="20"/>
  <c r="R33" i="20"/>
  <c r="Z33" i="20"/>
  <c r="AH33" i="20"/>
  <c r="E34" i="20"/>
  <c r="M34" i="20"/>
  <c r="U34" i="20"/>
  <c r="AC34" i="20"/>
  <c r="AK34" i="20"/>
  <c r="H35" i="20"/>
  <c r="P35" i="20"/>
  <c r="X35" i="20"/>
  <c r="AF35" i="20"/>
  <c r="C36" i="20"/>
  <c r="K36" i="20"/>
  <c r="S36" i="20"/>
  <c r="AA36" i="20"/>
  <c r="AI36" i="20"/>
  <c r="F37" i="20"/>
  <c r="N37" i="20"/>
  <c r="V37" i="20"/>
  <c r="AD37" i="20"/>
  <c r="AL37" i="20"/>
  <c r="I38" i="20"/>
  <c r="Y4" i="20"/>
  <c r="T5" i="20"/>
  <c r="O6" i="20"/>
  <c r="G7" i="20"/>
  <c r="S7" i="20"/>
  <c r="AG7" i="20"/>
  <c r="J8" i="20"/>
  <c r="U8" i="20"/>
  <c r="AI8" i="20"/>
  <c r="I9" i="20"/>
  <c r="U9" i="20"/>
  <c r="AE9" i="20"/>
  <c r="D10" i="20"/>
  <c r="P10" i="20"/>
  <c r="Z10" i="20"/>
  <c r="AJ10" i="20"/>
  <c r="K11" i="20"/>
  <c r="U11" i="20"/>
  <c r="AE11" i="20"/>
  <c r="Z4" i="20"/>
  <c r="U5" i="20"/>
  <c r="P6" i="20"/>
  <c r="H7" i="20"/>
  <c r="W7" i="20"/>
  <c r="AH7" i="20"/>
  <c r="K8" i="20"/>
  <c r="V8" i="20"/>
  <c r="AJ8" i="20"/>
  <c r="L9" i="20"/>
  <c r="V9" i="20"/>
  <c r="AF9" i="20"/>
  <c r="G10" i="20"/>
  <c r="Q10" i="20"/>
  <c r="AA10" i="20"/>
  <c r="AM10" i="20"/>
  <c r="L11" i="20"/>
  <c r="V11" i="20"/>
  <c r="AH11" i="20"/>
  <c r="AG4" i="20"/>
  <c r="AB5" i="20"/>
  <c r="W6" i="20"/>
  <c r="J7" i="20"/>
  <c r="X7" i="20"/>
  <c r="AI7" i="20"/>
  <c r="L8" i="20"/>
  <c r="Z8" i="20"/>
  <c r="AK8" i="20"/>
  <c r="M9" i="20"/>
  <c r="W9" i="20"/>
  <c r="AG9" i="20"/>
  <c r="H10" i="20"/>
  <c r="R10" i="20"/>
  <c r="AB10" i="20"/>
  <c r="C11" i="20"/>
  <c r="M11" i="20"/>
  <c r="W11" i="20"/>
  <c r="AI11" i="20"/>
  <c r="H12" i="20"/>
  <c r="R12" i="20"/>
  <c r="AD12" i="20"/>
  <c r="C13" i="20"/>
  <c r="M13" i="20"/>
  <c r="Y13" i="20"/>
  <c r="AI13" i="20"/>
  <c r="H14" i="20"/>
  <c r="T14" i="20"/>
  <c r="AD14" i="20"/>
  <c r="C15" i="20"/>
  <c r="O15" i="20"/>
  <c r="Y15" i="20"/>
  <c r="AI15" i="20"/>
  <c r="J16" i="20"/>
  <c r="T16" i="20"/>
  <c r="AD16" i="20"/>
  <c r="E17" i="20"/>
  <c r="O17" i="20"/>
  <c r="Y17" i="20"/>
  <c r="AK17" i="20"/>
  <c r="J18" i="20"/>
  <c r="T18" i="20"/>
  <c r="AF18" i="20"/>
  <c r="E19" i="20"/>
  <c r="O19" i="20"/>
  <c r="AA19" i="20"/>
  <c r="AK19" i="20"/>
  <c r="J20" i="20"/>
  <c r="V20" i="20"/>
  <c r="AF20" i="20"/>
  <c r="E21" i="20"/>
  <c r="Q21" i="20"/>
  <c r="AA21" i="20"/>
  <c r="AK21" i="20"/>
  <c r="L22" i="20"/>
  <c r="T22" i="20"/>
  <c r="AB22" i="20"/>
  <c r="AJ22" i="20"/>
  <c r="G23" i="20"/>
  <c r="O23" i="20"/>
  <c r="W23" i="20"/>
  <c r="AE23" i="20"/>
  <c r="AM23" i="20"/>
  <c r="J24" i="20"/>
  <c r="R24" i="20"/>
  <c r="Z24" i="20"/>
  <c r="AH24" i="20"/>
  <c r="E25" i="20"/>
  <c r="M25" i="20"/>
  <c r="U25" i="20"/>
  <c r="AC25" i="20"/>
  <c r="AK25" i="20"/>
  <c r="H26" i="20"/>
  <c r="P26" i="20"/>
  <c r="X26" i="20"/>
  <c r="AF26" i="20"/>
  <c r="D5" i="20"/>
  <c r="K7" i="20"/>
  <c r="D8" i="20"/>
  <c r="E9" i="20"/>
  <c r="AJ9" i="20"/>
  <c r="W10" i="20"/>
  <c r="O11" i="20"/>
  <c r="F12" i="20"/>
  <c r="V12" i="20"/>
  <c r="AM12" i="20"/>
  <c r="R13" i="20"/>
  <c r="AJ13" i="20"/>
  <c r="P14" i="20"/>
  <c r="AF14" i="20"/>
  <c r="N15" i="20"/>
  <c r="AD15" i="20"/>
  <c r="K16" i="20"/>
  <c r="AB16" i="20"/>
  <c r="G17" i="20"/>
  <c r="X17" i="20"/>
  <c r="C18" i="20"/>
  <c r="W18" i="20"/>
  <c r="C19" i="20"/>
  <c r="S19" i="20"/>
  <c r="AJ19" i="20"/>
  <c r="O20" i="20"/>
  <c r="AG20" i="20"/>
  <c r="M21" i="20"/>
  <c r="AC21" i="20"/>
  <c r="K22" i="20"/>
  <c r="W22" i="20"/>
  <c r="AK22" i="20"/>
  <c r="M23" i="20"/>
  <c r="Y23" i="20"/>
  <c r="AL23" i="20"/>
  <c r="M24" i="20"/>
  <c r="AA24" i="20"/>
  <c r="C25" i="20"/>
  <c r="O25" i="20"/>
  <c r="AB25" i="20"/>
  <c r="C26" i="20"/>
  <c r="Q26" i="20"/>
  <c r="AD26" i="20"/>
  <c r="D27" i="20"/>
  <c r="N27" i="20"/>
  <c r="Z27" i="20"/>
  <c r="AJ27" i="20"/>
  <c r="I28" i="20"/>
  <c r="U28" i="20"/>
  <c r="AE28" i="20"/>
  <c r="D29" i="20"/>
  <c r="P29" i="20"/>
  <c r="Z29" i="20"/>
  <c r="AJ29" i="20"/>
  <c r="K30" i="20"/>
  <c r="U30" i="20"/>
  <c r="AE30" i="20"/>
  <c r="F31" i="20"/>
  <c r="P31" i="20"/>
  <c r="Z31" i="20"/>
  <c r="AL31" i="20"/>
  <c r="K32" i="20"/>
  <c r="U32" i="20"/>
  <c r="AG32" i="20"/>
  <c r="F33" i="20"/>
  <c r="P33" i="20"/>
  <c r="AB33" i="20"/>
  <c r="AL33" i="20"/>
  <c r="K34" i="20"/>
  <c r="W34" i="20"/>
  <c r="AG34" i="20"/>
  <c r="F35" i="20"/>
  <c r="R35" i="20"/>
  <c r="AB35" i="20"/>
  <c r="AL35" i="20"/>
  <c r="M36" i="20"/>
  <c r="W36" i="20"/>
  <c r="AG36" i="20"/>
  <c r="H37" i="20"/>
  <c r="R37" i="20"/>
  <c r="AB37" i="20"/>
  <c r="AM37" i="20"/>
  <c r="K38" i="20"/>
  <c r="S38" i="20"/>
  <c r="AA38" i="20"/>
  <c r="AI38" i="20"/>
  <c r="F39" i="20"/>
  <c r="N39" i="20"/>
  <c r="V39" i="20"/>
  <c r="AD39" i="20"/>
  <c r="AL39" i="20"/>
  <c r="I40" i="20"/>
  <c r="Q40" i="20"/>
  <c r="Y40" i="20"/>
  <c r="AG40" i="20"/>
  <c r="AB8" i="20"/>
  <c r="E5" i="20"/>
  <c r="O7" i="20"/>
  <c r="M8" i="20"/>
  <c r="F9" i="20"/>
  <c r="AK9" i="20"/>
  <c r="AE10" i="20"/>
  <c r="R11" i="20"/>
  <c r="G12" i="20"/>
  <c r="W12" i="20"/>
  <c r="D13" i="20"/>
  <c r="U13" i="20"/>
  <c r="AK13" i="20"/>
  <c r="S14" i="20"/>
  <c r="AI14" i="20"/>
  <c r="P15" i="20"/>
  <c r="AG15" i="20"/>
  <c r="L16" i="20"/>
  <c r="AC16" i="20"/>
  <c r="H17" i="20"/>
  <c r="AB17" i="20"/>
  <c r="H18" i="20"/>
  <c r="X18" i="20"/>
  <c r="D19" i="20"/>
  <c r="T19" i="20"/>
  <c r="AL19" i="20"/>
  <c r="R20" i="20"/>
  <c r="AH20" i="20"/>
  <c r="P21" i="20"/>
  <c r="AF21" i="20"/>
  <c r="M22" i="20"/>
  <c r="Z22" i="20"/>
  <c r="AL22" i="20"/>
  <c r="N23" i="20"/>
  <c r="Z23" i="20"/>
  <c r="C24" i="20"/>
  <c r="P24" i="20"/>
  <c r="AB24" i="20"/>
  <c r="D25" i="20"/>
  <c r="P25" i="20"/>
  <c r="AD25" i="20"/>
  <c r="F26" i="20"/>
  <c r="R26" i="20"/>
  <c r="AE26" i="20"/>
  <c r="E27" i="20"/>
  <c r="Q27" i="20"/>
  <c r="AA27" i="20"/>
  <c r="AK27" i="20"/>
  <c r="L28" i="20"/>
  <c r="V28" i="20"/>
  <c r="AF28" i="20"/>
  <c r="G29" i="20"/>
  <c r="Q29" i="20"/>
  <c r="AA29" i="20"/>
  <c r="AM29" i="20"/>
  <c r="L30" i="20"/>
  <c r="V30" i="20"/>
  <c r="AH30" i="20"/>
  <c r="G31" i="20"/>
  <c r="Q31" i="20"/>
  <c r="AC31" i="20"/>
  <c r="AM31" i="20"/>
  <c r="L32" i="20"/>
  <c r="X32" i="20"/>
  <c r="AH32" i="20"/>
  <c r="G33" i="20"/>
  <c r="S33" i="20"/>
  <c r="AC33" i="20"/>
  <c r="AM33" i="20"/>
  <c r="N34" i="20"/>
  <c r="X34" i="20"/>
  <c r="AH34" i="20"/>
  <c r="I35" i="20"/>
  <c r="S35" i="20"/>
  <c r="AC35" i="20"/>
  <c r="D36" i="20"/>
  <c r="N36" i="20"/>
  <c r="X36" i="20"/>
  <c r="AJ36" i="20"/>
  <c r="I37" i="20"/>
  <c r="S37" i="20"/>
  <c r="AE37" i="20"/>
  <c r="C38" i="20"/>
  <c r="L38" i="20"/>
  <c r="T38" i="20"/>
  <c r="AB38" i="20"/>
  <c r="AJ38" i="20"/>
  <c r="G39" i="20"/>
  <c r="O39" i="20"/>
  <c r="W39" i="20"/>
  <c r="AE39" i="20"/>
  <c r="AM39" i="20"/>
  <c r="J40" i="20"/>
  <c r="R40" i="20"/>
  <c r="Z40" i="20"/>
  <c r="AH40" i="20"/>
  <c r="AA7" i="20"/>
  <c r="AJ11" i="20"/>
  <c r="K14" i="20"/>
  <c r="C16" i="20"/>
  <c r="AC5" i="20"/>
  <c r="P7" i="20"/>
  <c r="N8" i="20"/>
  <c r="N9" i="20"/>
  <c r="AL9" i="20"/>
  <c r="AF10" i="20"/>
  <c r="Z11" i="20"/>
  <c r="I12" i="20"/>
  <c r="Z12" i="20"/>
  <c r="E13" i="20"/>
  <c r="X13" i="20"/>
  <c r="C14" i="20"/>
  <c r="U14" i="20"/>
  <c r="AL14" i="20"/>
  <c r="Q15" i="20"/>
  <c r="AH15" i="20"/>
  <c r="M16" i="20"/>
  <c r="AG16" i="20"/>
  <c r="M17" i="20"/>
  <c r="AC17" i="20"/>
  <c r="I18" i="20"/>
  <c r="Y18" i="20"/>
  <c r="F19" i="20"/>
  <c r="W19" i="20"/>
  <c r="AM19" i="20"/>
  <c r="U20" i="20"/>
  <c r="AK20" i="20"/>
  <c r="R21" i="20"/>
  <c r="AI21" i="20"/>
  <c r="N22" i="20"/>
  <c r="AA22" i="20"/>
  <c r="AM22" i="20"/>
  <c r="P23" i="20"/>
  <c r="AC23" i="20"/>
  <c r="D24" i="20"/>
  <c r="Q24" i="20"/>
  <c r="AC24" i="20"/>
  <c r="F25" i="20"/>
  <c r="S25" i="20"/>
  <c r="AE25" i="20"/>
  <c r="G26" i="20"/>
  <c r="S26" i="20"/>
  <c r="AG26" i="20"/>
  <c r="F27" i="20"/>
  <c r="R27" i="20"/>
  <c r="AB27" i="20"/>
  <c r="AL27" i="20"/>
  <c r="M28" i="20"/>
  <c r="W28" i="20"/>
  <c r="AG28" i="20"/>
  <c r="H29" i="20"/>
  <c r="R29" i="20"/>
  <c r="AB29" i="20"/>
  <c r="C30" i="20"/>
  <c r="M30" i="20"/>
  <c r="W30" i="20"/>
  <c r="AI30" i="20"/>
  <c r="H31" i="20"/>
  <c r="R31" i="20"/>
  <c r="AD31" i="20"/>
  <c r="C32" i="20"/>
  <c r="M32" i="20"/>
  <c r="Y32" i="20"/>
  <c r="AI32" i="20"/>
  <c r="H33" i="20"/>
  <c r="T33" i="20"/>
  <c r="AD33" i="20"/>
  <c r="C34" i="20"/>
  <c r="O34" i="20"/>
  <c r="Y34" i="20"/>
  <c r="AI34" i="20"/>
  <c r="J35" i="20"/>
  <c r="T35" i="20"/>
  <c r="AD35" i="20"/>
  <c r="E36" i="20"/>
  <c r="O36" i="20"/>
  <c r="Y36" i="20"/>
  <c r="AK36" i="20"/>
  <c r="J37" i="20"/>
  <c r="T37" i="20"/>
  <c r="AF37" i="20"/>
  <c r="D38" i="20"/>
  <c r="M38" i="20"/>
  <c r="U38" i="20"/>
  <c r="AC38" i="20"/>
  <c r="AK38" i="20"/>
  <c r="H39" i="20"/>
  <c r="P39" i="20"/>
  <c r="X39" i="20"/>
  <c r="AF39" i="20"/>
  <c r="C40" i="20"/>
  <c r="K40" i="20"/>
  <c r="S40" i="20"/>
  <c r="AA40" i="20"/>
  <c r="AI40" i="20"/>
  <c r="K10" i="20"/>
  <c r="L13" i="20"/>
  <c r="G15" i="20"/>
  <c r="AL16" i="20"/>
  <c r="AJ5" i="20"/>
  <c r="Y7" i="20"/>
  <c r="R8" i="20"/>
  <c r="O9" i="20"/>
  <c r="I10" i="20"/>
  <c r="AG10" i="20"/>
  <c r="AA11" i="20"/>
  <c r="J12" i="20"/>
  <c r="AC12" i="20"/>
  <c r="H13" i="20"/>
  <c r="Z13" i="20"/>
  <c r="F14" i="20"/>
  <c r="V14" i="20"/>
  <c r="AM14" i="20"/>
  <c r="R15" i="20"/>
  <c r="AL15" i="20"/>
  <c r="R16" i="20"/>
  <c r="AH16" i="20"/>
  <c r="N17" i="20"/>
  <c r="AD17" i="20"/>
  <c r="K18" i="20"/>
  <c r="AB18" i="20"/>
  <c r="G19" i="20"/>
  <c r="Z19" i="20"/>
  <c r="E20" i="20"/>
  <c r="W20" i="20"/>
  <c r="C21" i="20"/>
  <c r="S21" i="20"/>
  <c r="AJ21" i="20"/>
  <c r="O22" i="20"/>
  <c r="AC22" i="20"/>
  <c r="E23" i="20"/>
  <c r="Q23" i="20"/>
  <c r="AD23" i="20"/>
  <c r="E24" i="20"/>
  <c r="S24" i="20"/>
  <c r="AF24" i="20"/>
  <c r="G25" i="20"/>
  <c r="T25" i="20"/>
  <c r="AF25" i="20"/>
  <c r="I26" i="20"/>
  <c r="V26" i="20"/>
  <c r="AH26" i="20"/>
  <c r="I27" i="20"/>
  <c r="S27" i="20"/>
  <c r="AC27" i="20"/>
  <c r="D28" i="20"/>
  <c r="N28" i="20"/>
  <c r="X28" i="20"/>
  <c r="AJ28" i="20"/>
  <c r="I29" i="20"/>
  <c r="S29" i="20"/>
  <c r="AE29" i="20"/>
  <c r="D30" i="20"/>
  <c r="N30" i="20"/>
  <c r="Z30" i="20"/>
  <c r="AJ30" i="20"/>
  <c r="I31" i="20"/>
  <c r="U31" i="20"/>
  <c r="AE31" i="20"/>
  <c r="D32" i="20"/>
  <c r="P32" i="20"/>
  <c r="Z32" i="20"/>
  <c r="AJ32" i="20"/>
  <c r="K33" i="20"/>
  <c r="U33" i="20"/>
  <c r="AE33" i="20"/>
  <c r="F34" i="20"/>
  <c r="P34" i="20"/>
  <c r="Z34" i="20"/>
  <c r="AL34" i="20"/>
  <c r="K35" i="20"/>
  <c r="U35" i="20"/>
  <c r="AG35" i="20"/>
  <c r="F36" i="20"/>
  <c r="P36" i="20"/>
  <c r="AB36" i="20"/>
  <c r="AL36" i="20"/>
  <c r="K37" i="20"/>
  <c r="W37" i="20"/>
  <c r="AG37" i="20"/>
  <c r="E38" i="20"/>
  <c r="N38" i="20"/>
  <c r="V38" i="20"/>
  <c r="AD38" i="20"/>
  <c r="AL38" i="20"/>
  <c r="I39" i="20"/>
  <c r="Q39" i="20"/>
  <c r="Y39" i="20"/>
  <c r="AG39" i="20"/>
  <c r="D40" i="20"/>
  <c r="L40" i="20"/>
  <c r="T40" i="20"/>
  <c r="AB40" i="20"/>
  <c r="AJ40" i="20"/>
  <c r="X6" i="20"/>
  <c r="E11" i="20"/>
  <c r="P12" i="20"/>
  <c r="AB13" i="20"/>
  <c r="X15" i="20"/>
  <c r="AK5" i="20"/>
  <c r="Z7" i="20"/>
  <c r="AA8" i="20"/>
  <c r="P9" i="20"/>
  <c r="J10" i="20"/>
  <c r="D11" i="20"/>
  <c r="AB11" i="20"/>
  <c r="M12" i="20"/>
  <c r="AE12" i="20"/>
  <c r="K13" i="20"/>
  <c r="AA13" i="20"/>
  <c r="G14" i="20"/>
  <c r="W14" i="20"/>
  <c r="F15" i="20"/>
  <c r="W15" i="20"/>
  <c r="AM15" i="20"/>
  <c r="S16" i="20"/>
  <c r="AI16" i="20"/>
  <c r="P17" i="20"/>
  <c r="AG17" i="20"/>
  <c r="L18" i="20"/>
  <c r="AE18" i="20"/>
  <c r="J19" i="20"/>
  <c r="AB19" i="20"/>
  <c r="H20" i="20"/>
  <c r="X20" i="20"/>
  <c r="D21" i="20"/>
  <c r="T21" i="20"/>
  <c r="C22" i="20"/>
  <c r="R22" i="20"/>
  <c r="AD22" i="20"/>
  <c r="F23" i="20"/>
  <c r="R23" i="20"/>
  <c r="AF23" i="20"/>
  <c r="H24" i="20"/>
  <c r="T24" i="20"/>
  <c r="AG24" i="20"/>
  <c r="H25" i="20"/>
  <c r="V25" i="20"/>
  <c r="AI25" i="20"/>
  <c r="J26" i="20"/>
  <c r="W26" i="20"/>
  <c r="AI26" i="20"/>
  <c r="J27" i="20"/>
  <c r="T27" i="20"/>
  <c r="AD27" i="20"/>
  <c r="E28" i="20"/>
  <c r="O28" i="20"/>
  <c r="Y28" i="20"/>
  <c r="AK28" i="20"/>
  <c r="J29" i="20"/>
  <c r="T29" i="20"/>
  <c r="AF29" i="20"/>
  <c r="E30" i="20"/>
  <c r="O30" i="20"/>
  <c r="AA30" i="20"/>
  <c r="AK30" i="20"/>
  <c r="J31" i="20"/>
  <c r="V31" i="20"/>
  <c r="AF31" i="20"/>
  <c r="E32" i="20"/>
  <c r="Q32" i="20"/>
  <c r="AA32" i="20"/>
  <c r="AK32" i="20"/>
  <c r="L33" i="20"/>
  <c r="V33" i="20"/>
  <c r="AF33" i="20"/>
  <c r="G34" i="20"/>
  <c r="Q34" i="20"/>
  <c r="AA34" i="20"/>
  <c r="AM34" i="20"/>
  <c r="L35" i="20"/>
  <c r="V35" i="20"/>
  <c r="AH35" i="20"/>
  <c r="G36" i="20"/>
  <c r="Q36" i="20"/>
  <c r="AC36" i="20"/>
  <c r="AM36" i="20"/>
  <c r="L37" i="20"/>
  <c r="X37" i="20"/>
  <c r="AH37" i="20"/>
  <c r="F38" i="20"/>
  <c r="O38" i="20"/>
  <c r="W38" i="20"/>
  <c r="AE38" i="20"/>
  <c r="AM38" i="20"/>
  <c r="J39" i="20"/>
  <c r="R39" i="20"/>
  <c r="Z39" i="20"/>
  <c r="AH39" i="20"/>
  <c r="E40" i="20"/>
  <c r="M40" i="20"/>
  <c r="U40" i="20"/>
  <c r="AC40" i="20"/>
  <c r="AK40" i="20"/>
  <c r="X9" i="20"/>
  <c r="AF12" i="20"/>
  <c r="AB14" i="20"/>
  <c r="U16" i="20"/>
  <c r="AH4" i="20"/>
  <c r="AB9" i="20"/>
  <c r="U12" i="20"/>
  <c r="M14" i="20"/>
  <c r="I16" i="20"/>
  <c r="AJ17" i="20"/>
  <c r="AI18" i="20"/>
  <c r="M20" i="20"/>
  <c r="Y21" i="20"/>
  <c r="V22" i="20"/>
  <c r="V23" i="20"/>
  <c r="U24" i="20"/>
  <c r="N25" i="20"/>
  <c r="N26" i="20"/>
  <c r="K27" i="20"/>
  <c r="AI27" i="20"/>
  <c r="AC28" i="20"/>
  <c r="W29" i="20"/>
  <c r="J30" i="20"/>
  <c r="AM30" i="20"/>
  <c r="AG31" i="20"/>
  <c r="T32" i="20"/>
  <c r="N33" i="20"/>
  <c r="H34" i="20"/>
  <c r="AF34" i="20"/>
  <c r="Z35" i="20"/>
  <c r="T36" i="20"/>
  <c r="G37" i="20"/>
  <c r="AJ37" i="20"/>
  <c r="X38" i="20"/>
  <c r="E39" i="20"/>
  <c r="AB39" i="20"/>
  <c r="N40" i="20"/>
  <c r="AF40" i="20"/>
  <c r="Q17" i="20"/>
  <c r="I24" i="20"/>
  <c r="Q28" i="20"/>
  <c r="AC30" i="20"/>
  <c r="D33" i="20"/>
  <c r="V34" i="20"/>
  <c r="AF36" i="20"/>
  <c r="AH38" i="20"/>
  <c r="AE6" i="20"/>
  <c r="S10" i="20"/>
  <c r="AG12" i="20"/>
  <c r="AC14" i="20"/>
  <c r="V16" i="20"/>
  <c r="AL17" i="20"/>
  <c r="M19" i="20"/>
  <c r="N20" i="20"/>
  <c r="Z21" i="20"/>
  <c r="AE22" i="20"/>
  <c r="X23" i="20"/>
  <c r="X24" i="20"/>
  <c r="W25" i="20"/>
  <c r="O26" i="20"/>
  <c r="L27" i="20"/>
  <c r="F28" i="20"/>
  <c r="AD28" i="20"/>
  <c r="X29" i="20"/>
  <c r="R30" i="20"/>
  <c r="E31" i="20"/>
  <c r="AH31" i="20"/>
  <c r="AB32" i="20"/>
  <c r="O33" i="20"/>
  <c r="I34" i="20"/>
  <c r="C35" i="20"/>
  <c r="AA35" i="20"/>
  <c r="U36" i="20"/>
  <c r="O37" i="20"/>
  <c r="AK37" i="20"/>
  <c r="Y38" i="20"/>
  <c r="K39" i="20"/>
  <c r="AC39" i="20"/>
  <c r="O40" i="20"/>
  <c r="AL40" i="20"/>
  <c r="AK11" i="20"/>
  <c r="W31" i="20"/>
  <c r="T39" i="20"/>
  <c r="AF6" i="20"/>
  <c r="T10" i="20"/>
  <c r="AL12" i="20"/>
  <c r="AE14" i="20"/>
  <c r="Y16" i="20"/>
  <c r="AM17" i="20"/>
  <c r="N19" i="20"/>
  <c r="Y20" i="20"/>
  <c r="AB21" i="20"/>
  <c r="AH22" i="20"/>
  <c r="AG23" i="20"/>
  <c r="Y24" i="20"/>
  <c r="X25" i="20"/>
  <c r="Y26" i="20"/>
  <c r="M27" i="20"/>
  <c r="G28" i="20"/>
  <c r="AL28" i="20"/>
  <c r="Y29" i="20"/>
  <c r="S30" i="20"/>
  <c r="M31" i="20"/>
  <c r="AK31" i="20"/>
  <c r="AC32" i="20"/>
  <c r="W33" i="20"/>
  <c r="J34" i="20"/>
  <c r="D35" i="20"/>
  <c r="AI35" i="20"/>
  <c r="V36" i="20"/>
  <c r="P37" i="20"/>
  <c r="G38" i="20"/>
  <c r="Z38" i="20"/>
  <c r="L39" i="20"/>
  <c r="AI39" i="20"/>
  <c r="P40" i="20"/>
  <c r="AM40" i="20"/>
  <c r="F40" i="20"/>
  <c r="AM7" i="20"/>
  <c r="F11" i="20"/>
  <c r="P13" i="20"/>
  <c r="H15" i="20"/>
  <c r="D17" i="20"/>
  <c r="O18" i="20"/>
  <c r="R19" i="20"/>
  <c r="AD20" i="20"/>
  <c r="D22" i="20"/>
  <c r="AI22" i="20"/>
  <c r="AH23" i="20"/>
  <c r="AI24" i="20"/>
  <c r="AA25" i="20"/>
  <c r="Z26" i="20"/>
  <c r="U27" i="20"/>
  <c r="H28" i="20"/>
  <c r="AM28" i="20"/>
  <c r="AG29" i="20"/>
  <c r="T30" i="20"/>
  <c r="N31" i="20"/>
  <c r="H32" i="20"/>
  <c r="AF32" i="20"/>
  <c r="X33" i="20"/>
  <c r="R34" i="20"/>
  <c r="E35" i="20"/>
  <c r="AJ35" i="20"/>
  <c r="AD36" i="20"/>
  <c r="Q37" i="20"/>
  <c r="H38" i="20"/>
  <c r="AF38" i="20"/>
  <c r="M39" i="20"/>
  <c r="AJ39" i="20"/>
  <c r="V40" i="20"/>
  <c r="AC8" i="20"/>
  <c r="Z15" i="20"/>
  <c r="AD19" i="20"/>
  <c r="H22" i="20"/>
  <c r="AK24" i="20"/>
  <c r="AL26" i="20"/>
  <c r="K29" i="20"/>
  <c r="J32" i="20"/>
  <c r="N35" i="20"/>
  <c r="Z37" i="20"/>
  <c r="C8" i="20"/>
  <c r="N11" i="20"/>
  <c r="Q13" i="20"/>
  <c r="K15" i="20"/>
  <c r="F17" i="20"/>
  <c r="R18" i="20"/>
  <c r="AC19" i="20"/>
  <c r="AE20" i="20"/>
  <c r="E22" i="20"/>
  <c r="H23" i="20"/>
  <c r="AK23" i="20"/>
  <c r="AJ24" i="20"/>
  <c r="AJ25" i="20"/>
  <c r="AA26" i="20"/>
  <c r="V27" i="20"/>
  <c r="P28" i="20"/>
  <c r="C29" i="20"/>
  <c r="AH29" i="20"/>
  <c r="AB30" i="20"/>
  <c r="O31" i="20"/>
  <c r="I32" i="20"/>
  <c r="C33" i="20"/>
  <c r="AA33" i="20"/>
  <c r="S34" i="20"/>
  <c r="M35" i="20"/>
  <c r="AK35" i="20"/>
  <c r="AE36" i="20"/>
  <c r="Y37" i="20"/>
  <c r="J38" i="20"/>
  <c r="AG38" i="20"/>
  <c r="S39" i="20"/>
  <c r="AK39" i="20"/>
  <c r="W40" i="20"/>
  <c r="AG13" i="20"/>
  <c r="S18" i="20"/>
  <c r="H21" i="20"/>
  <c r="I23" i="20"/>
  <c r="AL25" i="20"/>
  <c r="Y27" i="20"/>
  <c r="AI29" i="20"/>
  <c r="AI33" i="20"/>
  <c r="H36" i="20"/>
  <c r="P38" i="20"/>
  <c r="X40" i="20"/>
  <c r="AL8" i="20"/>
  <c r="AL11" i="20"/>
  <c r="AH13" i="20"/>
  <c r="AA15" i="20"/>
  <c r="T17" i="20"/>
  <c r="AG18" i="20"/>
  <c r="AI19" i="20"/>
  <c r="I21" i="20"/>
  <c r="S22" i="20"/>
  <c r="J23" i="20"/>
  <c r="K24" i="20"/>
  <c r="K25" i="20"/>
  <c r="AM25" i="20"/>
  <c r="AM26" i="20"/>
  <c r="AG27" i="20"/>
  <c r="T28" i="20"/>
  <c r="L29" i="20"/>
  <c r="F30" i="20"/>
  <c r="AD30" i="20"/>
  <c r="X31" i="20"/>
  <c r="R32" i="20"/>
  <c r="E33" i="20"/>
  <c r="AJ33" i="20"/>
  <c r="AD34" i="20"/>
  <c r="Q35" i="20"/>
  <c r="I36" i="20"/>
  <c r="C37" i="20"/>
  <c r="AA37" i="20"/>
  <c r="Q38" i="20"/>
  <c r="C39" i="20"/>
  <c r="U39" i="20"/>
  <c r="G40" i="20"/>
  <c r="AD40" i="20"/>
  <c r="Y9" i="20"/>
  <c r="Q12" i="20"/>
  <c r="L14" i="20"/>
  <c r="F16" i="20"/>
  <c r="W17" i="20"/>
  <c r="AH18" i="20"/>
  <c r="I20" i="20"/>
  <c r="J21" i="20"/>
  <c r="U22" i="20"/>
  <c r="U23" i="20"/>
  <c r="L24" i="20"/>
  <c r="L25" i="20"/>
  <c r="K26" i="20"/>
  <c r="C27" i="20"/>
  <c r="AH27" i="20"/>
  <c r="AB28" i="20"/>
  <c r="O29" i="20"/>
  <c r="G30" i="20"/>
  <c r="AL30" i="20"/>
  <c r="Y31" i="20"/>
  <c r="S32" i="20"/>
  <c r="M33" i="20"/>
  <c r="AK33" i="20"/>
  <c r="AE34" i="20"/>
  <c r="Y35" i="20"/>
  <c r="L36" i="20"/>
  <c r="D37" i="20"/>
  <c r="AI37" i="20"/>
  <c r="R38" i="20"/>
  <c r="D39" i="20"/>
  <c r="AA39" i="20"/>
  <c r="H40" i="20"/>
  <c r="AE40" i="20"/>
  <c r="V6" i="20"/>
  <c r="AF4" i="20"/>
  <c r="E6" i="20"/>
  <c r="O4" i="20"/>
  <c r="Y5" i="20"/>
  <c r="D9" i="20"/>
  <c r="N7" i="20"/>
  <c r="X5" i="20"/>
  <c r="J22" i="20"/>
  <c r="T20" i="20"/>
  <c r="AD18" i="20"/>
  <c r="C17" i="20"/>
  <c r="M15" i="20"/>
  <c r="W13" i="20"/>
  <c r="AG11" i="20"/>
  <c r="F10" i="20"/>
  <c r="P8" i="20"/>
  <c r="Z6" i="20"/>
  <c r="AJ4" i="20"/>
  <c r="V21" i="20"/>
  <c r="AF19" i="20"/>
  <c r="E18" i="20"/>
  <c r="O16" i="20"/>
  <c r="Y14" i="20"/>
  <c r="AI12" i="20"/>
  <c r="H11" i="20"/>
  <c r="R9" i="20"/>
  <c r="AB7" i="20"/>
  <c r="AL5" i="20"/>
  <c r="K4" i="20"/>
  <c r="P4" i="20"/>
  <c r="I5" i="20"/>
  <c r="AI6" i="20"/>
  <c r="AE21" i="20"/>
  <c r="X16" i="20"/>
  <c r="G13" i="20"/>
  <c r="AA9" i="20"/>
  <c r="J6" i="20"/>
  <c r="F21" i="20"/>
  <c r="Z17" i="20"/>
  <c r="I14" i="20"/>
  <c r="AC10" i="20"/>
  <c r="L7" i="20"/>
  <c r="V5" i="20"/>
  <c r="Z14" i="20"/>
  <c r="N6" i="20"/>
  <c r="X4" i="20"/>
  <c r="AH5" i="20"/>
  <c r="G4" i="20"/>
  <c r="Q5" i="20"/>
  <c r="AG8" i="20"/>
  <c r="F7" i="20"/>
  <c r="P5" i="20"/>
  <c r="AM21" i="20"/>
  <c r="L20" i="20"/>
  <c r="V18" i="20"/>
  <c r="AF16" i="20"/>
  <c r="E15" i="20"/>
  <c r="O13" i="20"/>
  <c r="Y11" i="20"/>
  <c r="AI9" i="20"/>
  <c r="H8" i="20"/>
  <c r="R6" i="20"/>
  <c r="AB4" i="20"/>
  <c r="N21" i="20"/>
  <c r="X19" i="20"/>
  <c r="AH17" i="20"/>
  <c r="G16" i="20"/>
  <c r="Q14" i="20"/>
  <c r="AA12" i="20"/>
  <c r="AK10" i="20"/>
  <c r="J9" i="20"/>
  <c r="T7" i="20"/>
  <c r="AD5" i="20"/>
  <c r="F6" i="20"/>
  <c r="AJ6" i="20"/>
  <c r="Y8" i="20"/>
  <c r="H5" i="20"/>
  <c r="D20" i="20"/>
  <c r="AH14" i="20"/>
  <c r="Q11" i="20"/>
  <c r="AK7" i="20"/>
  <c r="T4" i="20"/>
  <c r="P19" i="20"/>
  <c r="S12" i="20"/>
  <c r="AM8" i="20"/>
  <c r="F18" i="20"/>
  <c r="Z5" i="20"/>
  <c r="N18" i="20"/>
  <c r="AJ15" i="20"/>
  <c r="Q4" i="20"/>
  <c r="AI5" i="20"/>
  <c r="H4" i="20"/>
  <c r="R5" i="20"/>
  <c r="AB6" i="20"/>
  <c r="AL4" i="20"/>
  <c r="Q8" i="20"/>
  <c r="AA6" i="20"/>
  <c r="AK4" i="20"/>
  <c r="W21" i="20"/>
  <c r="AG19" i="20"/>
  <c r="P16" i="20"/>
  <c r="AJ12" i="20"/>
  <c r="I11" i="20"/>
  <c r="I4" i="20"/>
  <c r="AA5" i="20"/>
  <c r="AK6" i="20"/>
  <c r="J5" i="20"/>
  <c r="T6" i="20"/>
  <c r="AD4" i="20"/>
  <c r="I8" i="20"/>
  <c r="S6" i="20"/>
  <c r="AC4" i="20"/>
  <c r="O21" i="20"/>
  <c r="Y19" i="20"/>
  <c r="AI17" i="20"/>
  <c r="H16" i="20"/>
  <c r="R14" i="20"/>
  <c r="AB12" i="20"/>
  <c r="AL10" i="20"/>
  <c r="K9" i="20"/>
  <c r="U7" i="20"/>
  <c r="AE5" i="20"/>
  <c r="D4" i="20"/>
  <c r="AA20" i="20"/>
  <c r="AK18" i="20"/>
  <c r="J17" i="20"/>
  <c r="T15" i="20"/>
  <c r="AD13" i="20"/>
  <c r="C12" i="20"/>
  <c r="M10" i="20"/>
  <c r="W8" i="20"/>
  <c r="AG6" i="20"/>
  <c r="F5" i="20"/>
  <c r="AL6" i="20"/>
  <c r="K5" i="20"/>
  <c r="U6" i="20"/>
  <c r="AE4" i="20"/>
  <c r="D6" i="20"/>
  <c r="N4" i="20"/>
  <c r="AD7" i="20"/>
  <c r="C6" i="20"/>
  <c r="M4" i="20"/>
  <c r="AJ20" i="20"/>
  <c r="I19" i="20"/>
  <c r="S17" i="20"/>
  <c r="AC15" i="20"/>
  <c r="AM13" i="20"/>
  <c r="L12" i="20"/>
  <c r="S5" i="20"/>
  <c r="V4" i="20"/>
  <c r="G21" i="20"/>
  <c r="J14" i="20"/>
  <c r="C9" i="20"/>
  <c r="W5" i="20"/>
  <c r="S20" i="20"/>
  <c r="AM16" i="20"/>
  <c r="V13" i="20"/>
  <c r="E10" i="20"/>
  <c r="Y6" i="20"/>
  <c r="AD10" i="20"/>
  <c r="AF11" i="20"/>
  <c r="E7" i="20"/>
  <c r="G8" i="20"/>
  <c r="U4" i="20"/>
  <c r="AG14" i="20"/>
  <c r="U15" i="20"/>
  <c r="AL13" i="20"/>
  <c r="C5" i="20"/>
  <c r="F4" i="20"/>
  <c r="AB20" i="20"/>
  <c r="AE13" i="20"/>
  <c r="AF8" i="20"/>
  <c r="O5" i="20"/>
  <c r="K20" i="20"/>
  <c r="AE16" i="20"/>
  <c r="N13" i="20"/>
  <c r="AH9" i="20"/>
  <c r="Q6" i="20"/>
  <c r="AA17" i="20"/>
  <c r="AC18" i="20"/>
  <c r="AF5" i="20"/>
  <c r="AL21" i="20"/>
  <c r="X11" i="20"/>
  <c r="L6" i="20"/>
  <c r="AH6" i="20"/>
  <c r="P11" i="20"/>
  <c r="AD6" i="20"/>
  <c r="AM5" i="20"/>
  <c r="U10" i="20"/>
  <c r="AC6" i="20"/>
  <c r="AL7" i="20"/>
  <c r="Q19" i="20"/>
  <c r="T12" i="20"/>
  <c r="X8" i="20"/>
  <c r="G5" i="20"/>
  <c r="C20" i="20"/>
  <c r="W16" i="20"/>
  <c r="F13" i="20"/>
  <c r="Z9" i="20"/>
  <c r="I6" i="20"/>
  <c r="K6" i="20"/>
  <c r="I22" i="20"/>
  <c r="AI4" i="20"/>
  <c r="V10" i="20"/>
  <c r="U18" i="20"/>
  <c r="I7" i="20"/>
  <c r="M18" i="20"/>
  <c r="S4" i="20"/>
  <c r="E4" i="20"/>
  <c r="AI20" i="20"/>
  <c r="D7" i="20"/>
  <c r="M6" i="20"/>
  <c r="V7" i="20"/>
  <c r="AL18" i="20"/>
  <c r="D12" i="20"/>
  <c r="AC7" i="20"/>
  <c r="L4" i="20"/>
  <c r="H19" i="20"/>
  <c r="AB15" i="20"/>
  <c r="K12" i="20"/>
  <c r="AE8" i="20"/>
  <c r="N5" i="20"/>
  <c r="AM4" i="20"/>
  <c r="M7" i="20"/>
  <c r="O8" i="20"/>
  <c r="K17" i="20"/>
  <c r="D15" i="20"/>
  <c r="AD21" i="20"/>
  <c r="AG5" i="20"/>
  <c r="R17" i="20"/>
  <c r="L15" i="20"/>
  <c r="W4" i="20"/>
  <c r="AA4" i="20"/>
  <c r="N10" i="20"/>
  <c r="AJ7" i="20"/>
  <c r="S9" i="20"/>
  <c r="AK15" i="20"/>
  <c r="AO27" i="10"/>
  <c r="AO13" i="10"/>
  <c r="M42" i="10"/>
  <c r="AO25" i="10"/>
  <c r="AO36" i="10"/>
  <c r="F42" i="10" a="1"/>
  <c r="F42" i="10" s="1"/>
  <c r="AO38" i="10"/>
  <c r="AO10" i="10"/>
  <c r="AG42" i="10"/>
  <c r="AO6" i="10"/>
  <c r="J42" i="10" a="1"/>
  <c r="J42" i="10" s="1"/>
  <c r="AI42" i="10"/>
  <c r="AO21" i="10"/>
  <c r="AH42" i="10"/>
  <c r="AO15" i="10"/>
  <c r="AO11" i="10"/>
  <c r="AL42" i="10"/>
  <c r="AO35" i="10"/>
  <c r="AO19" i="10"/>
  <c r="AO26" i="10"/>
  <c r="AO17" i="10"/>
  <c r="C4" i="24"/>
  <c r="W4" i="24"/>
  <c r="AH4" i="24"/>
  <c r="K5" i="24"/>
  <c r="Y5" i="24"/>
  <c r="AJ5" i="24"/>
  <c r="M6" i="24"/>
  <c r="X6" i="24"/>
  <c r="AL6" i="24"/>
  <c r="O7" i="24"/>
  <c r="Z7" i="24"/>
  <c r="AM7" i="24"/>
  <c r="L8" i="24"/>
  <c r="V8" i="24"/>
  <c r="AH8" i="24"/>
  <c r="G9" i="24"/>
  <c r="Q9" i="24"/>
  <c r="AC9" i="24"/>
  <c r="AM9" i="24"/>
  <c r="L10" i="24"/>
  <c r="X10" i="24"/>
  <c r="AH10" i="24"/>
  <c r="G11" i="24"/>
  <c r="S11" i="24"/>
  <c r="AC11" i="24"/>
  <c r="AM11" i="24"/>
  <c r="N12" i="24"/>
  <c r="X12" i="24"/>
  <c r="AH12" i="24"/>
  <c r="I13" i="24"/>
  <c r="S13" i="24"/>
  <c r="AC13" i="24"/>
  <c r="D14" i="24"/>
  <c r="R4" i="24"/>
  <c r="AL4" i="24"/>
  <c r="M5" i="24"/>
  <c r="AB5" i="24"/>
  <c r="F6" i="24"/>
  <c r="U6" i="24"/>
  <c r="AJ6" i="24"/>
  <c r="K7" i="24"/>
  <c r="AA7" i="24"/>
  <c r="D8" i="24"/>
  <c r="Q8" i="24"/>
  <c r="AB8" i="24"/>
  <c r="D9" i="24"/>
  <c r="O9" i="24"/>
  <c r="AB9" i="24"/>
  <c r="C10" i="24"/>
  <c r="P10" i="24"/>
  <c r="AA10" i="24"/>
  <c r="C11" i="24"/>
  <c r="N11" i="24"/>
  <c r="AA11" i="24"/>
  <c r="AL11" i="24"/>
  <c r="O12" i="24"/>
  <c r="Z12" i="24"/>
  <c r="AM12" i="24"/>
  <c r="M13" i="24"/>
  <c r="Z13" i="24"/>
  <c r="AK13" i="24"/>
  <c r="M14" i="24"/>
  <c r="W14" i="24"/>
  <c r="AI14" i="24"/>
  <c r="H15" i="24"/>
  <c r="R15" i="24"/>
  <c r="AD15" i="24"/>
  <c r="C16" i="24"/>
  <c r="M16" i="24"/>
  <c r="X16" i="24"/>
  <c r="AG16" i="24"/>
  <c r="E17" i="24"/>
  <c r="N17" i="24"/>
  <c r="W17" i="24"/>
  <c r="AF17" i="24"/>
  <c r="D18" i="24"/>
  <c r="N18" i="24"/>
  <c r="W18" i="24"/>
  <c r="AF18" i="24"/>
  <c r="D19" i="24"/>
  <c r="M19" i="24"/>
  <c r="V19" i="24"/>
  <c r="AE19" i="24"/>
  <c r="D20" i="24"/>
  <c r="M20" i="24"/>
  <c r="V20" i="24"/>
  <c r="AE20" i="24"/>
  <c r="C21" i="24"/>
  <c r="L21" i="24"/>
  <c r="U21" i="24"/>
  <c r="AE21" i="24"/>
  <c r="C22" i="24"/>
  <c r="L22" i="24"/>
  <c r="T22" i="24"/>
  <c r="AB22" i="24"/>
  <c r="AJ22" i="24"/>
  <c r="G23" i="24"/>
  <c r="O23" i="24"/>
  <c r="W23" i="24"/>
  <c r="AE23" i="24"/>
  <c r="AM23" i="24"/>
  <c r="J24" i="24"/>
  <c r="R24" i="24"/>
  <c r="Z24" i="24"/>
  <c r="AH24" i="24"/>
  <c r="E25" i="24"/>
  <c r="M25" i="24"/>
  <c r="U25" i="24"/>
  <c r="AC25" i="24"/>
  <c r="AK25" i="24"/>
  <c r="H26" i="24"/>
  <c r="P26" i="24"/>
  <c r="X26" i="24"/>
  <c r="AF26" i="24"/>
  <c r="C27" i="24"/>
  <c r="K27" i="24"/>
  <c r="S27" i="24"/>
  <c r="AA27" i="24"/>
  <c r="AI27" i="24"/>
  <c r="F28" i="24"/>
  <c r="N28" i="24"/>
  <c r="V28" i="24"/>
  <c r="AD28" i="24"/>
  <c r="AL28" i="24"/>
  <c r="I29" i="24"/>
  <c r="Q29" i="24"/>
  <c r="Y29" i="24"/>
  <c r="AG29" i="24"/>
  <c r="X4" i="24"/>
  <c r="AM4" i="24"/>
  <c r="Q5" i="24"/>
  <c r="AC5" i="24"/>
  <c r="G6" i="24"/>
  <c r="V6" i="24"/>
  <c r="AK6" i="24"/>
  <c r="P7" i="24"/>
  <c r="AE7" i="24"/>
  <c r="AF4" i="24"/>
  <c r="R5" i="24"/>
  <c r="AI5" i="24"/>
  <c r="P6" i="24"/>
  <c r="AM6" i="24"/>
  <c r="S7" i="24"/>
  <c r="AL7" i="24"/>
  <c r="N8" i="24"/>
  <c r="AC8" i="24"/>
  <c r="F9" i="24"/>
  <c r="U9" i="24"/>
  <c r="AG9" i="24"/>
  <c r="J10" i="24"/>
  <c r="Y10" i="24"/>
  <c r="AM10" i="24"/>
  <c r="O11" i="24"/>
  <c r="AD11" i="24"/>
  <c r="G12" i="24"/>
  <c r="U12" i="24"/>
  <c r="AG12" i="24"/>
  <c r="K13" i="24"/>
  <c r="Y13" i="24"/>
  <c r="C14" i="24"/>
  <c r="O14" i="24"/>
  <c r="AB14" i="24"/>
  <c r="AM14" i="24"/>
  <c r="O15" i="24"/>
  <c r="Z15" i="24"/>
  <c r="AM15" i="24"/>
  <c r="N16" i="24"/>
  <c r="Z16" i="24"/>
  <c r="AJ16" i="24"/>
  <c r="I17" i="24"/>
  <c r="T17" i="24"/>
  <c r="AD17" i="24"/>
  <c r="C18" i="24"/>
  <c r="O18" i="24"/>
  <c r="Y18" i="24"/>
  <c r="AI18" i="24"/>
  <c r="I19" i="24"/>
  <c r="S19" i="24"/>
  <c r="AC19" i="24"/>
  <c r="AM19" i="24"/>
  <c r="N20" i="24"/>
  <c r="X20" i="24"/>
  <c r="AH20" i="24"/>
  <c r="H21" i="24"/>
  <c r="R21" i="24"/>
  <c r="AB21" i="24"/>
  <c r="AM21" i="24"/>
  <c r="M22" i="24"/>
  <c r="V22" i="24"/>
  <c r="AE22" i="24"/>
  <c r="C23" i="24"/>
  <c r="L23" i="24"/>
  <c r="U23" i="24"/>
  <c r="AD23" i="24"/>
  <c r="C24" i="24"/>
  <c r="L24" i="24"/>
  <c r="U24" i="24"/>
  <c r="AD24" i="24"/>
  <c r="AM24" i="24"/>
  <c r="K25" i="24"/>
  <c r="T25" i="24"/>
  <c r="AD25" i="24"/>
  <c r="AM25" i="24"/>
  <c r="K26" i="24"/>
  <c r="T26" i="24"/>
  <c r="AC26" i="24"/>
  <c r="AL26" i="24"/>
  <c r="J27" i="24"/>
  <c r="T27" i="24"/>
  <c r="AC27" i="24"/>
  <c r="AL27" i="24"/>
  <c r="J28" i="24"/>
  <c r="S28" i="24"/>
  <c r="AB28" i="24"/>
  <c r="AK28" i="24"/>
  <c r="J29" i="24"/>
  <c r="S29" i="24"/>
  <c r="AB29" i="24"/>
  <c r="AK29" i="24"/>
  <c r="H30" i="24"/>
  <c r="P30" i="24"/>
  <c r="X30" i="24"/>
  <c r="AF30" i="24"/>
  <c r="C31" i="24"/>
  <c r="K31" i="24"/>
  <c r="J4" i="24"/>
  <c r="C5" i="24"/>
  <c r="T5" i="24"/>
  <c r="D6" i="24"/>
  <c r="W6" i="24"/>
  <c r="G7" i="24"/>
  <c r="X7" i="24"/>
  <c r="E8" i="24"/>
  <c r="S8" i="24"/>
  <c r="AG8" i="24"/>
  <c r="I9" i="24"/>
  <c r="W9" i="24"/>
  <c r="AK9" i="24"/>
  <c r="O10" i="24"/>
  <c r="AB10" i="24"/>
  <c r="E11" i="24"/>
  <c r="T11" i="24"/>
  <c r="AH11" i="24"/>
  <c r="I12" i="24"/>
  <c r="W12" i="24"/>
  <c r="AL12" i="24"/>
  <c r="P13" i="24"/>
  <c r="AB13" i="24"/>
  <c r="F14" i="24"/>
  <c r="S14" i="24"/>
  <c r="AD14" i="24"/>
  <c r="F15" i="24"/>
  <c r="Q15" i="24"/>
  <c r="AE15" i="24"/>
  <c r="E16" i="24"/>
  <c r="R16" i="24"/>
  <c r="AB16" i="24"/>
  <c r="AL16" i="24"/>
  <c r="L17" i="24"/>
  <c r="V17" i="24"/>
  <c r="AG17" i="24"/>
  <c r="G18" i="24"/>
  <c r="AD4" i="24"/>
  <c r="S5" i="24"/>
  <c r="H6" i="24"/>
  <c r="AE6" i="24"/>
  <c r="W7" i="24"/>
  <c r="I8" i="24"/>
  <c r="Z8" i="24"/>
  <c r="H9" i="24"/>
  <c r="Y9" i="24"/>
  <c r="H10" i="24"/>
  <c r="Z10" i="24"/>
  <c r="J11" i="24"/>
  <c r="Z11" i="24"/>
  <c r="H12" i="24"/>
  <c r="AC12" i="24"/>
  <c r="H13" i="24"/>
  <c r="AA13" i="24"/>
  <c r="H14" i="24"/>
  <c r="X14" i="24"/>
  <c r="C15" i="24"/>
  <c r="V15" i="24"/>
  <c r="AI15" i="24"/>
  <c r="Q16" i="24"/>
  <c r="AD16" i="24"/>
  <c r="G17" i="24"/>
  <c r="U17" i="24"/>
  <c r="AJ17" i="24"/>
  <c r="K18" i="24"/>
  <c r="X18" i="24"/>
  <c r="AJ18" i="24"/>
  <c r="K19" i="24"/>
  <c r="W19" i="24"/>
  <c r="AI19" i="24"/>
  <c r="I20" i="24"/>
  <c r="U20" i="24"/>
  <c r="AG20" i="24"/>
  <c r="I21" i="24"/>
  <c r="T21" i="24"/>
  <c r="AG21" i="24"/>
  <c r="G22" i="24"/>
  <c r="R22" i="24"/>
  <c r="AC22" i="24"/>
  <c r="AM22" i="24"/>
  <c r="M23" i="24"/>
  <c r="X23" i="24"/>
  <c r="AH23" i="24"/>
  <c r="G24" i="24"/>
  <c r="Q24" i="24"/>
  <c r="AB24" i="24"/>
  <c r="AL24" i="24"/>
  <c r="L25" i="24"/>
  <c r="W25" i="24"/>
  <c r="AG25" i="24"/>
  <c r="F26" i="24"/>
  <c r="Q26" i="24"/>
  <c r="AA26" i="24"/>
  <c r="AK26" i="24"/>
  <c r="L27" i="24"/>
  <c r="V27" i="24"/>
  <c r="AF27" i="24"/>
  <c r="E28" i="24"/>
  <c r="P28" i="24"/>
  <c r="Z28" i="24"/>
  <c r="AJ28" i="24"/>
  <c r="K29" i="24"/>
  <c r="U29" i="24"/>
  <c r="AE29" i="24"/>
  <c r="D30" i="24"/>
  <c r="M30" i="24"/>
  <c r="V30" i="24"/>
  <c r="AE30" i="24"/>
  <c r="D31" i="24"/>
  <c r="M31" i="24"/>
  <c r="U31" i="24"/>
  <c r="AC31" i="24"/>
  <c r="AK31" i="24"/>
  <c r="H32" i="24"/>
  <c r="P32" i="24"/>
  <c r="X32" i="24"/>
  <c r="AF32" i="24"/>
  <c r="C33" i="24"/>
  <c r="K33" i="24"/>
  <c r="S33" i="24"/>
  <c r="AA33" i="24"/>
  <c r="AI33" i="24"/>
  <c r="F34" i="24"/>
  <c r="N34" i="24"/>
  <c r="V34" i="24"/>
  <c r="AD34" i="24"/>
  <c r="AL34" i="24"/>
  <c r="I35" i="24"/>
  <c r="Q35" i="24"/>
  <c r="Y35" i="24"/>
  <c r="AG35" i="24"/>
  <c r="D36" i="24"/>
  <c r="L36" i="24"/>
  <c r="T36" i="24"/>
  <c r="AB36" i="24"/>
  <c r="AJ36" i="24"/>
  <c r="G37" i="24"/>
  <c r="O37" i="24"/>
  <c r="W37" i="24"/>
  <c r="AE37" i="24"/>
  <c r="AM37" i="24"/>
  <c r="J38" i="24"/>
  <c r="R38" i="24"/>
  <c r="Z38" i="24"/>
  <c r="AH38" i="24"/>
  <c r="E39" i="24"/>
  <c r="M39" i="24"/>
  <c r="U39" i="24"/>
  <c r="AC39" i="24"/>
  <c r="AK39" i="24"/>
  <c r="H40" i="24"/>
  <c r="P40" i="24"/>
  <c r="X40" i="24"/>
  <c r="AF40" i="24"/>
  <c r="AE4" i="24"/>
  <c r="U5" i="24"/>
  <c r="L6" i="24"/>
  <c r="AF6" i="24"/>
  <c r="Y7" i="24"/>
  <c r="J8" i="24"/>
  <c r="AA8" i="24"/>
  <c r="L9" i="24"/>
  <c r="AD9" i="24"/>
  <c r="I10" i="24"/>
  <c r="AE10" i="24"/>
  <c r="K11" i="24"/>
  <c r="AB11" i="24"/>
  <c r="J12" i="24"/>
  <c r="AD12" i="24"/>
  <c r="J13" i="24"/>
  <c r="AF13" i="24"/>
  <c r="K14" i="24"/>
  <c r="AA14" i="24"/>
  <c r="G15" i="24"/>
  <c r="W15" i="24"/>
  <c r="AL15" i="24"/>
  <c r="S16" i="24"/>
  <c r="AF16" i="24"/>
  <c r="H17" i="24"/>
  <c r="X17" i="24"/>
  <c r="AK17" i="24"/>
  <c r="L18" i="24"/>
  <c r="Z18" i="24"/>
  <c r="AL18" i="24"/>
  <c r="L19" i="24"/>
  <c r="Y19" i="24"/>
  <c r="AJ19" i="24"/>
  <c r="J20" i="24"/>
  <c r="W20" i="24"/>
  <c r="AJ20" i="24"/>
  <c r="J21" i="24"/>
  <c r="W21" i="24"/>
  <c r="AH21" i="24"/>
  <c r="H22" i="24"/>
  <c r="S22" i="24"/>
  <c r="AD22" i="24"/>
  <c r="D23" i="24"/>
  <c r="N23" i="24"/>
  <c r="Y23" i="24"/>
  <c r="AI23" i="24"/>
  <c r="H24" i="24"/>
  <c r="S24" i="24"/>
  <c r="AC24" i="24"/>
  <c r="C25" i="24"/>
  <c r="N25" i="24"/>
  <c r="X25" i="24"/>
  <c r="AH25" i="24"/>
  <c r="G26" i="24"/>
  <c r="R26" i="24"/>
  <c r="AB26" i="24"/>
  <c r="AM26" i="24"/>
  <c r="M27" i="24"/>
  <c r="W27" i="24"/>
  <c r="AG27" i="24"/>
  <c r="G28" i="24"/>
  <c r="Q28" i="24"/>
  <c r="AA28" i="24"/>
  <c r="AM28" i="24"/>
  <c r="L29" i="24"/>
  <c r="V29" i="24"/>
  <c r="AF29" i="24"/>
  <c r="E30" i="24"/>
  <c r="N30" i="24"/>
  <c r="W30" i="24"/>
  <c r="AG30" i="24"/>
  <c r="E31" i="24"/>
  <c r="N31" i="24"/>
  <c r="V31" i="24"/>
  <c r="AD31" i="24"/>
  <c r="AL31" i="24"/>
  <c r="I32" i="24"/>
  <c r="Q32" i="24"/>
  <c r="Y32" i="24"/>
  <c r="AG32" i="24"/>
  <c r="D33" i="24"/>
  <c r="L33" i="24"/>
  <c r="T33" i="24"/>
  <c r="AB33" i="24"/>
  <c r="AJ33" i="24"/>
  <c r="G34" i="24"/>
  <c r="O34" i="24"/>
  <c r="AG4" i="24"/>
  <c r="Z5" i="24"/>
  <c r="N6" i="24"/>
  <c r="C7" i="24"/>
  <c r="AF7" i="24"/>
  <c r="K8" i="24"/>
  <c r="AD8" i="24"/>
  <c r="M9" i="24"/>
  <c r="AE9" i="24"/>
  <c r="K10" i="24"/>
  <c r="AF10" i="24"/>
  <c r="L11" i="24"/>
  <c r="AE11" i="24"/>
  <c r="M12" i="24"/>
  <c r="AE12" i="24"/>
  <c r="L13" i="24"/>
  <c r="AG13" i="24"/>
  <c r="L14" i="24"/>
  <c r="AC14" i="24"/>
  <c r="I15" i="24"/>
  <c r="X15" i="24"/>
  <c r="D16" i="24"/>
  <c r="T16" i="24"/>
  <c r="AH16" i="24"/>
  <c r="K17" i="24"/>
  <c r="Y17" i="24"/>
  <c r="AL17" i="24"/>
  <c r="P18" i="24"/>
  <c r="AA18" i="24"/>
  <c r="AM18" i="24"/>
  <c r="N19" i="24"/>
  <c r="Z19" i="24"/>
  <c r="AK19" i="24"/>
  <c r="L20" i="24"/>
  <c r="Y20" i="24"/>
  <c r="AK20" i="24"/>
  <c r="K21" i="24"/>
  <c r="X21" i="24"/>
  <c r="AI21" i="24"/>
  <c r="J22" i="24"/>
  <c r="U22" i="24"/>
  <c r="AF22" i="24"/>
  <c r="E23" i="24"/>
  <c r="P23" i="24"/>
  <c r="Z23" i="24"/>
  <c r="AJ23" i="24"/>
  <c r="I24" i="24"/>
  <c r="T24" i="24"/>
  <c r="AE24" i="24"/>
  <c r="D25" i="24"/>
  <c r="O25" i="24"/>
  <c r="Y25" i="24"/>
  <c r="AI25" i="24"/>
  <c r="I26" i="24"/>
  <c r="S26" i="24"/>
  <c r="AD26" i="24"/>
  <c r="D27" i="24"/>
  <c r="N27" i="24"/>
  <c r="X27" i="24"/>
  <c r="D5" i="24"/>
  <c r="AA5" i="24"/>
  <c r="O6" i="24"/>
  <c r="H7" i="24"/>
  <c r="AG7" i="24"/>
  <c r="M8" i="24"/>
  <c r="AI8" i="24"/>
  <c r="N9" i="24"/>
  <c r="AF9" i="24"/>
  <c r="Q10" i="24"/>
  <c r="AG10" i="24"/>
  <c r="M11" i="24"/>
  <c r="AI11" i="24"/>
  <c r="P12" i="24"/>
  <c r="AF12" i="24"/>
  <c r="Q13" i="24"/>
  <c r="AH13" i="24"/>
  <c r="N14" i="24"/>
  <c r="AE14" i="24"/>
  <c r="J15" i="24"/>
  <c r="Y15" i="24"/>
  <c r="F16" i="24"/>
  <c r="U16" i="24"/>
  <c r="AI16" i="24"/>
  <c r="M17" i="24"/>
  <c r="AA17" i="24"/>
  <c r="AM17" i="24"/>
  <c r="Q18" i="24"/>
  <c r="AB18" i="24"/>
  <c r="C19" i="24"/>
  <c r="O19" i="24"/>
  <c r="AA19" i="24"/>
  <c r="AL19" i="24"/>
  <c r="O20" i="24"/>
  <c r="Z20" i="24"/>
  <c r="AL20" i="24"/>
  <c r="M21" i="24"/>
  <c r="Y21" i="24"/>
  <c r="AJ21" i="24"/>
  <c r="K22" i="24"/>
  <c r="W22" i="24"/>
  <c r="AG22" i="24"/>
  <c r="F23" i="24"/>
  <c r="Q23" i="24"/>
  <c r="AA23" i="24"/>
  <c r="AK23" i="24"/>
  <c r="K24" i="24"/>
  <c r="V24" i="24"/>
  <c r="AF24" i="24"/>
  <c r="F25" i="24"/>
  <c r="P25" i="24"/>
  <c r="Z25" i="24"/>
  <c r="AJ25" i="24"/>
  <c r="J26" i="24"/>
  <c r="U26" i="24"/>
  <c r="AE26" i="24"/>
  <c r="E27" i="24"/>
  <c r="O27" i="24"/>
  <c r="E5" i="24"/>
  <c r="AG5" i="24"/>
  <c r="T6" i="24"/>
  <c r="I7" i="24"/>
  <c r="AH7" i="24"/>
  <c r="R8" i="24"/>
  <c r="AJ8" i="24"/>
  <c r="P9" i="24"/>
  <c r="AJ9" i="24"/>
  <c r="R10" i="24"/>
  <c r="AI10" i="24"/>
  <c r="R11" i="24"/>
  <c r="AJ11" i="24"/>
  <c r="Q12" i="24"/>
  <c r="AK12" i="24"/>
  <c r="R13" i="24"/>
  <c r="AI13" i="24"/>
  <c r="P14" i="24"/>
  <c r="AF14" i="24"/>
  <c r="K15" i="24"/>
  <c r="AA15" i="24"/>
  <c r="I16" i="24"/>
  <c r="V16" i="24"/>
  <c r="Y4" i="24"/>
  <c r="J5" i="24"/>
  <c r="AK5" i="24"/>
  <c r="AC6" i="24"/>
  <c r="Q7" i="24"/>
  <c r="C8" i="24"/>
  <c r="U8" i="24"/>
  <c r="AL8" i="24"/>
  <c r="V9" i="24"/>
  <c r="D10" i="24"/>
  <c r="T10" i="24"/>
  <c r="D11" i="24"/>
  <c r="V11" i="24"/>
  <c r="E12" i="24"/>
  <c r="V12" i="24"/>
  <c r="D13" i="24"/>
  <c r="U13" i="24"/>
  <c r="E14" i="24"/>
  <c r="U14" i="24"/>
  <c r="AK14" i="24"/>
  <c r="P15" i="24"/>
  <c r="AG15" i="24"/>
  <c r="K16" i="24"/>
  <c r="AH5" i="24"/>
  <c r="T8" i="24"/>
  <c r="S10" i="24"/>
  <c r="R12" i="24"/>
  <c r="T14" i="24"/>
  <c r="J16" i="24"/>
  <c r="F17" i="24"/>
  <c r="AI17" i="24"/>
  <c r="V18" i="24"/>
  <c r="J19" i="24"/>
  <c r="AH19" i="24"/>
  <c r="T20" i="24"/>
  <c r="G21" i="24"/>
  <c r="AF21" i="24"/>
  <c r="Q22" i="24"/>
  <c r="AL22" i="24"/>
  <c r="V23" i="24"/>
  <c r="F24" i="24"/>
  <c r="AA24" i="24"/>
  <c r="J25" i="24"/>
  <c r="AF25" i="24"/>
  <c r="O26" i="24"/>
  <c r="AJ26" i="24"/>
  <c r="U27" i="24"/>
  <c r="AK27" i="24"/>
  <c r="M28" i="24"/>
  <c r="AC28" i="24"/>
  <c r="E29" i="24"/>
  <c r="R29" i="24"/>
  <c r="AH29" i="24"/>
  <c r="I30" i="24"/>
  <c r="T30" i="24"/>
  <c r="AH30" i="24"/>
  <c r="H31" i="24"/>
  <c r="S31" i="24"/>
  <c r="AE31" i="24"/>
  <c r="D32" i="24"/>
  <c r="N32" i="24"/>
  <c r="Z32" i="24"/>
  <c r="AJ32" i="24"/>
  <c r="I33" i="24"/>
  <c r="U33" i="24"/>
  <c r="AE33" i="24"/>
  <c r="D34" i="24"/>
  <c r="P34" i="24"/>
  <c r="Y34" i="24"/>
  <c r="AH34" i="24"/>
  <c r="F35" i="24"/>
  <c r="O35" i="24"/>
  <c r="X35" i="24"/>
  <c r="AH35" i="24"/>
  <c r="F36" i="24"/>
  <c r="O36" i="24"/>
  <c r="X36" i="24"/>
  <c r="AG36" i="24"/>
  <c r="E37" i="24"/>
  <c r="N37" i="24"/>
  <c r="X37" i="24"/>
  <c r="AG37" i="24"/>
  <c r="E38" i="24"/>
  <c r="N38" i="24"/>
  <c r="W38" i="24"/>
  <c r="AF38" i="24"/>
  <c r="D39" i="24"/>
  <c r="N39" i="24"/>
  <c r="W39" i="24"/>
  <c r="AF39" i="24"/>
  <c r="D40" i="24"/>
  <c r="M40" i="24"/>
  <c r="V40" i="24"/>
  <c r="AE40" i="24"/>
  <c r="E6" i="24"/>
  <c r="Y8" i="24"/>
  <c r="W10" i="24"/>
  <c r="Y12" i="24"/>
  <c r="V14" i="24"/>
  <c r="L16" i="24"/>
  <c r="O17" i="24"/>
  <c r="F18" i="24"/>
  <c r="AD18" i="24"/>
  <c r="Q19" i="24"/>
  <c r="E20" i="24"/>
  <c r="AB20" i="24"/>
  <c r="O21" i="24"/>
  <c r="AK21" i="24"/>
  <c r="X22" i="24"/>
  <c r="H23" i="24"/>
  <c r="AB23" i="24"/>
  <c r="M24" i="24"/>
  <c r="AG24" i="24"/>
  <c r="Q25" i="24"/>
  <c r="AL25" i="24"/>
  <c r="V26" i="24"/>
  <c r="F27" i="24"/>
  <c r="Y27" i="24"/>
  <c r="AM27" i="24"/>
  <c r="O28" i="24"/>
  <c r="AE28" i="24"/>
  <c r="F29" i="24"/>
  <c r="T29" i="24"/>
  <c r="AI29" i="24"/>
  <c r="J30" i="24"/>
  <c r="U30" i="24"/>
  <c r="AI30" i="24"/>
  <c r="I31" i="24"/>
  <c r="T31" i="24"/>
  <c r="AF31" i="24"/>
  <c r="E32" i="24"/>
  <c r="O32" i="24"/>
  <c r="AA32" i="24"/>
  <c r="AK32" i="24"/>
  <c r="J33" i="24"/>
  <c r="V33" i="24"/>
  <c r="AF33" i="24"/>
  <c r="E34" i="24"/>
  <c r="Q34" i="24"/>
  <c r="Z34" i="24"/>
  <c r="AI34" i="24"/>
  <c r="G35" i="24"/>
  <c r="P35" i="24"/>
  <c r="Z35" i="24"/>
  <c r="AI35" i="24"/>
  <c r="G36" i="24"/>
  <c r="P36" i="24"/>
  <c r="Y36" i="24"/>
  <c r="AH36" i="24"/>
  <c r="F37" i="24"/>
  <c r="P37" i="24"/>
  <c r="Y37" i="24"/>
  <c r="AH37" i="24"/>
  <c r="F38" i="24"/>
  <c r="O38" i="24"/>
  <c r="X38" i="24"/>
  <c r="AG38" i="24"/>
  <c r="F39" i="24"/>
  <c r="O39" i="24"/>
  <c r="X39" i="24"/>
  <c r="AG39" i="24"/>
  <c r="E40" i="24"/>
  <c r="N40" i="24"/>
  <c r="W40" i="24"/>
  <c r="AG40" i="24"/>
  <c r="AB6" i="24"/>
  <c r="AK8" i="24"/>
  <c r="AJ10" i="24"/>
  <c r="C13" i="24"/>
  <c r="AJ14" i="24"/>
  <c r="Y16" i="24"/>
  <c r="P17" i="24"/>
  <c r="H18" i="24"/>
  <c r="AE18" i="24"/>
  <c r="R19" i="24"/>
  <c r="F20" i="24"/>
  <c r="AC20" i="24"/>
  <c r="P21" i="24"/>
  <c r="D22" i="24"/>
  <c r="Y22" i="24"/>
  <c r="I23" i="24"/>
  <c r="AC23" i="24"/>
  <c r="N24" i="24"/>
  <c r="AI24" i="24"/>
  <c r="R25" i="24"/>
  <c r="C26" i="24"/>
  <c r="W26" i="24"/>
  <c r="G27" i="24"/>
  <c r="Z27" i="24"/>
  <c r="C28" i="24"/>
  <c r="R28" i="24"/>
  <c r="AF28" i="24"/>
  <c r="G29" i="24"/>
  <c r="W29" i="24"/>
  <c r="AJ29" i="24"/>
  <c r="K30" i="24"/>
  <c r="Y30" i="24"/>
  <c r="AJ30" i="24"/>
  <c r="J31" i="24"/>
  <c r="W31" i="24"/>
  <c r="AG31" i="24"/>
  <c r="F32" i="24"/>
  <c r="R32" i="24"/>
  <c r="AB32" i="24"/>
  <c r="AL32" i="24"/>
  <c r="M33" i="24"/>
  <c r="W33" i="24"/>
  <c r="AG33" i="24"/>
  <c r="H34" i="24"/>
  <c r="R34" i="24"/>
  <c r="AA34" i="24"/>
  <c r="AJ34" i="24"/>
  <c r="H35" i="24"/>
  <c r="R35" i="24"/>
  <c r="AA35" i="24"/>
  <c r="AJ35" i="24"/>
  <c r="H36" i="24"/>
  <c r="Q36" i="24"/>
  <c r="Z36" i="24"/>
  <c r="AI36" i="24"/>
  <c r="H37" i="24"/>
  <c r="Q37" i="24"/>
  <c r="Z37" i="24"/>
  <c r="AI37" i="24"/>
  <c r="G38" i="24"/>
  <c r="P38" i="24"/>
  <c r="Y38" i="24"/>
  <c r="AI38" i="24"/>
  <c r="G39" i="24"/>
  <c r="P39" i="24"/>
  <c r="Y39" i="24"/>
  <c r="AH39" i="24"/>
  <c r="F40" i="24"/>
  <c r="O40" i="24"/>
  <c r="Y40" i="24"/>
  <c r="AH40" i="24"/>
  <c r="AD6" i="24"/>
  <c r="E9" i="24"/>
  <c r="F11" i="24"/>
  <c r="E13" i="24"/>
  <c r="AL14" i="24"/>
  <c r="AA16" i="24"/>
  <c r="Q17" i="24"/>
  <c r="I18" i="24"/>
  <c r="AG18" i="24"/>
  <c r="T19" i="24"/>
  <c r="G20" i="24"/>
  <c r="AD20" i="24"/>
  <c r="Q21" i="24"/>
  <c r="E22" i="24"/>
  <c r="Z22" i="24"/>
  <c r="J23" i="24"/>
  <c r="AF23" i="24"/>
  <c r="O24" i="24"/>
  <c r="AJ24" i="24"/>
  <c r="S25" i="24"/>
  <c r="D26" i="24"/>
  <c r="Y26" i="24"/>
  <c r="H27" i="24"/>
  <c r="AB27" i="24"/>
  <c r="D28" i="24"/>
  <c r="T28" i="24"/>
  <c r="AG28" i="24"/>
  <c r="H29" i="24"/>
  <c r="X29" i="24"/>
  <c r="AL29" i="24"/>
  <c r="L30" i="24"/>
  <c r="Z30" i="24"/>
  <c r="AK30" i="24"/>
  <c r="L31" i="24"/>
  <c r="X31" i="24"/>
  <c r="AH31" i="24"/>
  <c r="G32" i="24"/>
  <c r="S32" i="24"/>
  <c r="AC32" i="24"/>
  <c r="AM32" i="24"/>
  <c r="N33" i="24"/>
  <c r="X33" i="24"/>
  <c r="AH33" i="24"/>
  <c r="I34" i="24"/>
  <c r="S34" i="24"/>
  <c r="AB34" i="24"/>
  <c r="AK34" i="24"/>
  <c r="J35" i="24"/>
  <c r="S35" i="24"/>
  <c r="AB35" i="24"/>
  <c r="AK35" i="24"/>
  <c r="I36" i="24"/>
  <c r="R36" i="24"/>
  <c r="AA36" i="24"/>
  <c r="AK36" i="24"/>
  <c r="I37" i="24"/>
  <c r="R37" i="24"/>
  <c r="AA37" i="24"/>
  <c r="AJ37" i="24"/>
  <c r="H38" i="24"/>
  <c r="Q38" i="24"/>
  <c r="AA38" i="24"/>
  <c r="AJ38" i="24"/>
  <c r="H39" i="24"/>
  <c r="Q39" i="24"/>
  <c r="Z39" i="24"/>
  <c r="AI39" i="24"/>
  <c r="G40" i="24"/>
  <c r="Q40" i="24"/>
  <c r="Z40" i="24"/>
  <c r="AI40" i="24"/>
  <c r="Q4" i="24"/>
  <c r="J7" i="24"/>
  <c r="T9" i="24"/>
  <c r="U11" i="24"/>
  <c r="T13" i="24"/>
  <c r="N15" i="24"/>
  <c r="AC16" i="24"/>
  <c r="S17" i="24"/>
  <c r="J18" i="24"/>
  <c r="AH18" i="24"/>
  <c r="U19" i="24"/>
  <c r="H20" i="24"/>
  <c r="AF20" i="24"/>
  <c r="S21" i="24"/>
  <c r="F22" i="24"/>
  <c r="AA22" i="24"/>
  <c r="K23" i="24"/>
  <c r="AG23" i="24"/>
  <c r="P24" i="24"/>
  <c r="AK24" i="24"/>
  <c r="V25" i="24"/>
  <c r="E26" i="24"/>
  <c r="Z26" i="24"/>
  <c r="I27" i="24"/>
  <c r="AD27" i="24"/>
  <c r="H28" i="24"/>
  <c r="U28" i="24"/>
  <c r="AH28" i="24"/>
  <c r="M29" i="24"/>
  <c r="Z29" i="24"/>
  <c r="AM29" i="24"/>
  <c r="O30" i="24"/>
  <c r="AA30" i="24"/>
  <c r="AL30" i="24"/>
  <c r="O31" i="24"/>
  <c r="Y31" i="24"/>
  <c r="AI31" i="24"/>
  <c r="J32" i="24"/>
  <c r="T32" i="24"/>
  <c r="AD32" i="24"/>
  <c r="E33" i="24"/>
  <c r="O33" i="24"/>
  <c r="Y33" i="24"/>
  <c r="AK33" i="24"/>
  <c r="J34" i="24"/>
  <c r="T34" i="24"/>
  <c r="AC34" i="24"/>
  <c r="AM34" i="24"/>
  <c r="K35" i="24"/>
  <c r="T35" i="24"/>
  <c r="AC35" i="24"/>
  <c r="AL35" i="24"/>
  <c r="J36" i="24"/>
  <c r="S36" i="24"/>
  <c r="AC36" i="24"/>
  <c r="AL36" i="24"/>
  <c r="J37" i="24"/>
  <c r="S37" i="24"/>
  <c r="AB37" i="24"/>
  <c r="AK37" i="24"/>
  <c r="I38" i="24"/>
  <c r="S38" i="24"/>
  <c r="AB38" i="24"/>
  <c r="AK38" i="24"/>
  <c r="I39" i="24"/>
  <c r="R39" i="24"/>
  <c r="AA39" i="24"/>
  <c r="AJ39" i="24"/>
  <c r="I40" i="24"/>
  <c r="R40" i="24"/>
  <c r="AA40" i="24"/>
  <c r="AJ40" i="24"/>
  <c r="I5" i="24"/>
  <c r="AI7" i="24"/>
  <c r="AL9" i="24"/>
  <c r="AK11" i="24"/>
  <c r="AJ13" i="24"/>
  <c r="AF15" i="24"/>
  <c r="C17" i="24"/>
  <c r="AC17" i="24"/>
  <c r="S18" i="24"/>
  <c r="F19" i="24"/>
  <c r="AD19" i="24"/>
  <c r="Q20" i="24"/>
  <c r="D21" i="24"/>
  <c r="AA21" i="24"/>
  <c r="O22" i="24"/>
  <c r="AI22" i="24"/>
  <c r="S23" i="24"/>
  <c r="D24" i="24"/>
  <c r="X24" i="24"/>
  <c r="H25" i="24"/>
  <c r="AB25" i="24"/>
  <c r="M26" i="24"/>
  <c r="AH26" i="24"/>
  <c r="Q27" i="24"/>
  <c r="AH27" i="24"/>
  <c r="K28" i="24"/>
  <c r="X28" i="24"/>
  <c r="C29" i="24"/>
  <c r="O29" i="24"/>
  <c r="AC29" i="24"/>
  <c r="F30" i="24"/>
  <c r="R30" i="24"/>
  <c r="AC30" i="24"/>
  <c r="F31" i="24"/>
  <c r="Q31" i="24"/>
  <c r="AA31" i="24"/>
  <c r="AM31" i="24"/>
  <c r="L32" i="24"/>
  <c r="V32" i="24"/>
  <c r="AH32" i="24"/>
  <c r="G33" i="24"/>
  <c r="Q33" i="24"/>
  <c r="AC33" i="24"/>
  <c r="AM33" i="24"/>
  <c r="L34" i="24"/>
  <c r="W34" i="24"/>
  <c r="AF34" i="24"/>
  <c r="D35" i="24"/>
  <c r="M35" i="24"/>
  <c r="V35" i="24"/>
  <c r="AE35" i="24"/>
  <c r="C36" i="24"/>
  <c r="M36" i="24"/>
  <c r="V36" i="24"/>
  <c r="AE36" i="24"/>
  <c r="C37" i="24"/>
  <c r="L37" i="24"/>
  <c r="U37" i="24"/>
  <c r="AD37" i="24"/>
  <c r="C38" i="24"/>
  <c r="L38" i="24"/>
  <c r="U38" i="24"/>
  <c r="AD38" i="24"/>
  <c r="AM38" i="24"/>
  <c r="K39" i="24"/>
  <c r="T39" i="24"/>
  <c r="AD39" i="24"/>
  <c r="AM39" i="24"/>
  <c r="K40" i="24"/>
  <c r="T40" i="24"/>
  <c r="AC40" i="24"/>
  <c r="AL40" i="24"/>
  <c r="X9" i="24"/>
  <c r="AK16" i="24"/>
  <c r="AB19" i="24"/>
  <c r="N22" i="24"/>
  <c r="W24" i="24"/>
  <c r="AG26" i="24"/>
  <c r="W28" i="24"/>
  <c r="C30" i="24"/>
  <c r="P31" i="24"/>
  <c r="U32" i="24"/>
  <c r="Z33" i="24"/>
  <c r="AE34" i="24"/>
  <c r="AD35" i="24"/>
  <c r="AD36" i="24"/>
  <c r="AC37" i="24"/>
  <c r="AC38" i="24"/>
  <c r="AB39" i="24"/>
  <c r="AB40" i="24"/>
  <c r="G10" i="24"/>
  <c r="D17" i="24"/>
  <c r="AG19" i="24"/>
  <c r="P22" i="24"/>
  <c r="Y24" i="24"/>
  <c r="AI26" i="24"/>
  <c r="Y28" i="24"/>
  <c r="G30" i="24"/>
  <c r="R31" i="24"/>
  <c r="W32" i="24"/>
  <c r="AD33" i="24"/>
  <c r="AG34" i="24"/>
  <c r="AF35" i="24"/>
  <c r="AF36" i="24"/>
  <c r="AF37" i="24"/>
  <c r="AE38" i="24"/>
  <c r="AE39" i="24"/>
  <c r="AD40" i="24"/>
  <c r="W11" i="24"/>
  <c r="AB17" i="24"/>
  <c r="P20" i="24"/>
  <c r="AH22" i="24"/>
  <c r="G25" i="24"/>
  <c r="P27" i="24"/>
  <c r="AI28" i="24"/>
  <c r="Q30" i="24"/>
  <c r="Z31" i="24"/>
  <c r="AE32" i="24"/>
  <c r="AL33" i="24"/>
  <c r="C35" i="24"/>
  <c r="AM35" i="24"/>
  <c r="AM36" i="24"/>
  <c r="AL37" i="24"/>
  <c r="AL38" i="24"/>
  <c r="AL39" i="24"/>
  <c r="AK40" i="24"/>
  <c r="F12" i="24"/>
  <c r="AE17" i="24"/>
  <c r="R20" i="24"/>
  <c r="AK22" i="24"/>
  <c r="I25" i="24"/>
  <c r="R27" i="24"/>
  <c r="D29" i="24"/>
  <c r="S30" i="24"/>
  <c r="AB31" i="24"/>
  <c r="AI32" i="24"/>
  <c r="C34" i="24"/>
  <c r="E35" i="24"/>
  <c r="E36" i="24"/>
  <c r="D37" i="24"/>
  <c r="D38" i="24"/>
  <c r="C39" i="24"/>
  <c r="C40" i="24"/>
  <c r="AM40" i="24"/>
  <c r="Z4" i="24"/>
  <c r="X13" i="24"/>
  <c r="R18" i="24"/>
  <c r="AM20" i="24"/>
  <c r="R23" i="24"/>
  <c r="AA25" i="24"/>
  <c r="AE27" i="24"/>
  <c r="N29" i="24"/>
  <c r="AB30" i="24"/>
  <c r="AJ31" i="24"/>
  <c r="F33" i="24"/>
  <c r="K34" i="24"/>
  <c r="L35" i="24"/>
  <c r="K36" i="24"/>
  <c r="K37" i="24"/>
  <c r="K38" i="24"/>
  <c r="J39" i="24"/>
  <c r="J40" i="24"/>
  <c r="R7" i="24"/>
  <c r="S15" i="24"/>
  <c r="E19" i="24"/>
  <c r="Z21" i="24"/>
  <c r="AL23" i="24"/>
  <c r="L26" i="24"/>
  <c r="I28" i="24"/>
  <c r="AA29" i="24"/>
  <c r="AM30" i="24"/>
  <c r="K32" i="24"/>
  <c r="P33" i="24"/>
  <c r="U34" i="24"/>
  <c r="U35" i="24"/>
  <c r="U36" i="24"/>
  <c r="T37" i="24"/>
  <c r="T38" i="24"/>
  <c r="S39" i="24"/>
  <c r="S40" i="24"/>
  <c r="E21" i="24"/>
  <c r="P29" i="24"/>
  <c r="M34" i="24"/>
  <c r="M38" i="24"/>
  <c r="AC21" i="24"/>
  <c r="AD29" i="24"/>
  <c r="X34" i="24"/>
  <c r="V38" i="24"/>
  <c r="L5" i="24"/>
  <c r="T23" i="24"/>
  <c r="AD30" i="24"/>
  <c r="N35" i="24"/>
  <c r="L39" i="24"/>
  <c r="F8" i="24"/>
  <c r="E24" i="24"/>
  <c r="G31" i="24"/>
  <c r="W35" i="24"/>
  <c r="V39" i="24"/>
  <c r="G14" i="24"/>
  <c r="AE25" i="24"/>
  <c r="C32" i="24"/>
  <c r="N36" i="24"/>
  <c r="L40" i="24"/>
  <c r="T18" i="24"/>
  <c r="AJ27" i="24"/>
  <c r="H33" i="24"/>
  <c r="M37" i="24"/>
  <c r="AH15" i="24"/>
  <c r="U40" i="24"/>
  <c r="G19" i="24"/>
  <c r="N26" i="24"/>
  <c r="L28" i="24"/>
  <c r="M32" i="24"/>
  <c r="R33" i="24"/>
  <c r="W36" i="24"/>
  <c r="V37" i="24"/>
  <c r="P4" i="24"/>
  <c r="V7" i="24"/>
  <c r="AF5" i="24"/>
  <c r="E4" i="24"/>
  <c r="AH14" i="24"/>
  <c r="G13" i="24"/>
  <c r="Q11" i="24"/>
  <c r="AA9" i="24"/>
  <c r="H4" i="24"/>
  <c r="N7" i="24"/>
  <c r="X5" i="24"/>
  <c r="P16" i="24"/>
  <c r="Z14" i="24"/>
  <c r="AJ12" i="24"/>
  <c r="I11" i="24"/>
  <c r="O4" i="24"/>
  <c r="F7" i="24"/>
  <c r="P5" i="24"/>
  <c r="H16" i="24"/>
  <c r="R14" i="24"/>
  <c r="AB12" i="24"/>
  <c r="AL10" i="24"/>
  <c r="G4" i="24"/>
  <c r="AI6" i="24"/>
  <c r="H5" i="24"/>
  <c r="AK15" i="24"/>
  <c r="J14" i="24"/>
  <c r="T12" i="24"/>
  <c r="AD10" i="24"/>
  <c r="K6" i="24"/>
  <c r="M15" i="24"/>
  <c r="AG11" i="24"/>
  <c r="C9" i="24"/>
  <c r="M7" i="24"/>
  <c r="W5" i="24"/>
  <c r="I22" i="24"/>
  <c r="S20" i="24"/>
  <c r="AC18" i="24"/>
  <c r="AM16" i="24"/>
  <c r="L15" i="24"/>
  <c r="V13" i="24"/>
  <c r="AF11" i="24"/>
  <c r="E10" i="24"/>
  <c r="O8" i="24"/>
  <c r="Y6" i="24"/>
  <c r="AI4" i="24"/>
  <c r="I4" i="24"/>
  <c r="C6" i="24"/>
  <c r="E15" i="24"/>
  <c r="Y11" i="24"/>
  <c r="AF8" i="24"/>
  <c r="E7" i="24"/>
  <c r="O5" i="24"/>
  <c r="AL21" i="24"/>
  <c r="K20" i="24"/>
  <c r="U18" i="24"/>
  <c r="AE16" i="24"/>
  <c r="D15" i="24"/>
  <c r="N13" i="24"/>
  <c r="X11" i="24"/>
  <c r="AH9" i="24"/>
  <c r="G8" i="24"/>
  <c r="Q6" i="24"/>
  <c r="AA4" i="24"/>
  <c r="V4" i="24"/>
  <c r="AK4" i="24"/>
  <c r="AM13" i="24"/>
  <c r="V10" i="24"/>
  <c r="X8" i="24"/>
  <c r="AH6" i="24"/>
  <c r="G5" i="24"/>
  <c r="AD21" i="24"/>
  <c r="C20" i="24"/>
  <c r="M18" i="24"/>
  <c r="W16" i="24"/>
  <c r="AG14" i="24"/>
  <c r="F13" i="24"/>
  <c r="P11" i="24"/>
  <c r="Z9" i="24"/>
  <c r="AJ7" i="24"/>
  <c r="I6" i="24"/>
  <c r="S4" i="24"/>
  <c r="N4" i="24"/>
  <c r="AC4" i="24"/>
  <c r="AE13" i="24"/>
  <c r="N10" i="24"/>
  <c r="P8" i="24"/>
  <c r="Z6" i="24"/>
  <c r="AJ4" i="24"/>
  <c r="V21" i="24"/>
  <c r="AF19" i="24"/>
  <c r="E18" i="24"/>
  <c r="O16" i="24"/>
  <c r="Y14" i="24"/>
  <c r="AI12" i="24"/>
  <c r="H11" i="24"/>
  <c r="R9" i="24"/>
  <c r="AB7" i="24"/>
  <c r="AL5" i="24"/>
  <c r="K4" i="24"/>
  <c r="F4" i="24"/>
  <c r="U4" i="24"/>
  <c r="W13" i="24"/>
  <c r="F10" i="24"/>
  <c r="H8" i="24"/>
  <c r="R6" i="24"/>
  <c r="AB4" i="24"/>
  <c r="N21" i="24"/>
  <c r="X19" i="24"/>
  <c r="AH17" i="24"/>
  <c r="G16" i="24"/>
  <c r="Q14" i="24"/>
  <c r="AA12" i="24"/>
  <c r="AK10" i="24"/>
  <c r="J9" i="24"/>
  <c r="T7" i="24"/>
  <c r="AD5" i="24"/>
  <c r="AA6" i="24"/>
  <c r="AC15" i="24"/>
  <c r="L12" i="24"/>
  <c r="S9" i="24"/>
  <c r="AC7" i="24"/>
  <c r="AM5" i="24"/>
  <c r="L4" i="24"/>
  <c r="AI20" i="24"/>
  <c r="H19" i="24"/>
  <c r="R17" i="24"/>
  <c r="AB15" i="24"/>
  <c r="AL13" i="24"/>
  <c r="K12" i="24"/>
  <c r="U10" i="24"/>
  <c r="AE8" i="24"/>
  <c r="D7" i="24"/>
  <c r="N5" i="24"/>
  <c r="M4" i="24"/>
  <c r="J6" i="24"/>
  <c r="Z17" i="24"/>
  <c r="AC10" i="24"/>
  <c r="AD13" i="24"/>
  <c r="F5" i="24"/>
  <c r="U15" i="24"/>
  <c r="AE5" i="24"/>
  <c r="J17" i="24"/>
  <c r="M10" i="24"/>
  <c r="K9" i="24"/>
  <c r="S6" i="24"/>
  <c r="C12" i="24"/>
  <c r="O13" i="24"/>
  <c r="T4" i="24"/>
  <c r="AJ15" i="24"/>
  <c r="AM8" i="24"/>
  <c r="AA20" i="24"/>
  <c r="AK18" i="24"/>
  <c r="D12" i="24"/>
  <c r="D4" i="24"/>
  <c r="T15" i="24"/>
  <c r="W8" i="24"/>
  <c r="AG6" i="24"/>
  <c r="U7" i="24"/>
  <c r="AI9" i="24"/>
  <c r="F21" i="24"/>
  <c r="I14" i="24"/>
  <c r="L7" i="24"/>
  <c r="AD7" i="24"/>
  <c r="AK7" i="24"/>
  <c r="P19" i="24"/>
  <c r="S12" i="24"/>
  <c r="V5" i="24"/>
  <c r="AO30" i="10"/>
  <c r="R42" i="10"/>
  <c r="AO7" i="10"/>
  <c r="L42" i="10"/>
  <c r="T42" i="10"/>
  <c r="AO22" i="10"/>
  <c r="AO4" i="10"/>
  <c r="AO37" i="10"/>
  <c r="AO39" i="10"/>
  <c r="AC42" i="10"/>
  <c r="AO5" i="10"/>
  <c r="AO16" i="10"/>
  <c r="AM42" i="10"/>
  <c r="P42" i="10"/>
  <c r="AO24" i="10"/>
  <c r="AE42" i="10"/>
  <c r="AO40" i="10"/>
  <c r="AO29" i="10"/>
  <c r="AO20" i="10"/>
  <c r="J6" i="16" l="1"/>
  <c r="J45" i="16" s="1"/>
  <c r="J8" i="16"/>
  <c r="J47" i="16" s="1"/>
  <c r="J27" i="16"/>
  <c r="J66" i="16" s="1"/>
  <c r="J4" i="16"/>
  <c r="J43" i="16" s="1"/>
  <c r="I27" i="16"/>
  <c r="I66" i="16" s="1"/>
  <c r="I24" i="16"/>
  <c r="I63" i="16" s="1"/>
  <c r="I6" i="16"/>
  <c r="I45" i="16" s="1"/>
  <c r="J4" i="26" a="1"/>
  <c r="I4" i="26" a="1"/>
  <c r="J9" i="16"/>
  <c r="J48" i="16" s="1"/>
  <c r="J10" i="16"/>
  <c r="J49" i="16" s="1"/>
  <c r="J13" i="16"/>
  <c r="J52" i="16" s="1"/>
  <c r="I21" i="16"/>
  <c r="I60" i="16" s="1"/>
  <c r="I12" i="16"/>
  <c r="I51" i="16" s="1"/>
  <c r="I8" i="16"/>
  <c r="I47" i="16" s="1"/>
  <c r="I4" i="16"/>
  <c r="I43" i="16" s="1"/>
  <c r="J4" i="18" a="1"/>
  <c r="I4" i="18" a="1"/>
  <c r="J40" i="16"/>
  <c r="J79" i="16" s="1"/>
  <c r="J20" i="16"/>
  <c r="J59" i="16" s="1"/>
  <c r="J26" i="16"/>
  <c r="J65" i="16" s="1"/>
  <c r="I33" i="16"/>
  <c r="I72" i="16" s="1"/>
  <c r="I18" i="16"/>
  <c r="I57" i="16" s="1"/>
  <c r="I36" i="16"/>
  <c r="I75" i="16" s="1"/>
  <c r="J22" i="16"/>
  <c r="J61" i="16" s="1"/>
  <c r="J5" i="16"/>
  <c r="J44" i="16" s="1"/>
  <c r="J38" i="16"/>
  <c r="J77" i="16" s="1"/>
  <c r="I9" i="16"/>
  <c r="I48" i="16" s="1"/>
  <c r="I32" i="16"/>
  <c r="I71" i="16" s="1"/>
  <c r="I14" i="16"/>
  <c r="I53" i="16" s="1"/>
  <c r="J31" i="16"/>
  <c r="J70" i="16" s="1"/>
  <c r="J32" i="16"/>
  <c r="J71" i="16" s="1"/>
  <c r="J25" i="16"/>
  <c r="J64" i="16" s="1"/>
  <c r="I16" i="16"/>
  <c r="I55" i="16" s="1"/>
  <c r="I31" i="16"/>
  <c r="I70" i="16" s="1"/>
  <c r="I38" i="16"/>
  <c r="I77" i="16" s="1"/>
  <c r="J30" i="16"/>
  <c r="J69" i="16" s="1"/>
  <c r="J17" i="16"/>
  <c r="J56" i="16" s="1"/>
  <c r="J24" i="16"/>
  <c r="J63" i="16" s="1"/>
  <c r="I28" i="16"/>
  <c r="I67" i="16" s="1"/>
  <c r="I13" i="16"/>
  <c r="I52" i="16" s="1"/>
  <c r="I23" i="16"/>
  <c r="I62" i="16" s="1"/>
  <c r="J16" i="16"/>
  <c r="J55" i="16" s="1"/>
  <c r="J33" i="16"/>
  <c r="J72" i="16" s="1"/>
  <c r="J39" i="16"/>
  <c r="J78" i="16" s="1"/>
  <c r="I40" i="16"/>
  <c r="I79" i="16" s="1"/>
  <c r="I26" i="16"/>
  <c r="I65" i="16" s="1"/>
  <c r="I7" i="16"/>
  <c r="I46" i="16" s="1"/>
  <c r="J28" i="16"/>
  <c r="J67" i="16" s="1"/>
  <c r="J29" i="16"/>
  <c r="J68" i="16" s="1"/>
  <c r="J12" i="16"/>
  <c r="J51" i="16" s="1"/>
  <c r="I5" i="16"/>
  <c r="I44" i="16" s="1"/>
  <c r="I11" i="16"/>
  <c r="I50" i="16" s="1"/>
  <c r="I20" i="16"/>
  <c r="I59" i="16" s="1"/>
  <c r="J7" i="16"/>
  <c r="J46" i="16" s="1"/>
  <c r="J34" i="16"/>
  <c r="J73" i="16" s="1"/>
  <c r="J37" i="16"/>
  <c r="J76" i="16" s="1"/>
  <c r="I17" i="16"/>
  <c r="I56" i="16" s="1"/>
  <c r="I19" i="16"/>
  <c r="I58" i="16" s="1"/>
  <c r="I34" i="16"/>
  <c r="I73" i="16" s="1"/>
  <c r="J19" i="16"/>
  <c r="J58" i="16" s="1"/>
  <c r="J14" i="16"/>
  <c r="J53" i="16" s="1"/>
  <c r="J23" i="16"/>
  <c r="J62" i="16" s="1"/>
  <c r="I29" i="16"/>
  <c r="I68" i="16" s="1"/>
  <c r="I15" i="16"/>
  <c r="I54" i="16" s="1"/>
  <c r="I25" i="16"/>
  <c r="I64" i="16" s="1"/>
  <c r="J18" i="16"/>
  <c r="J57" i="16" s="1"/>
  <c r="J36" i="16"/>
  <c r="J75" i="16" s="1"/>
  <c r="J11" i="16"/>
  <c r="J50" i="16" s="1"/>
  <c r="I35" i="16"/>
  <c r="I74" i="16" s="1"/>
  <c r="I10" i="16"/>
  <c r="I49" i="16" s="1"/>
  <c r="I37" i="16"/>
  <c r="I76" i="16" s="1"/>
  <c r="J21" i="16"/>
  <c r="J60" i="16" s="1"/>
  <c r="J35" i="16"/>
  <c r="J74" i="16" s="1"/>
  <c r="J15" i="16"/>
  <c r="J54" i="16" s="1"/>
  <c r="I30" i="16"/>
  <c r="I69" i="16" s="1"/>
  <c r="I39" i="16"/>
  <c r="I78" i="16" s="1"/>
  <c r="I22" i="16"/>
  <c r="I61" i="16" s="1"/>
  <c r="H41" i="15"/>
  <c r="G41" i="15"/>
  <c r="E41" i="15"/>
  <c r="D41" i="15"/>
  <c r="F41" i="15"/>
  <c r="J41" i="15"/>
  <c r="I41" i="15"/>
  <c r="AJ41" i="24"/>
  <c r="V41" i="24"/>
  <c r="P41" i="24"/>
  <c r="Q41" i="24"/>
  <c r="AI41" i="20"/>
  <c r="N41" i="20"/>
  <c r="O41" i="20"/>
  <c r="AM41" i="24"/>
  <c r="F9" i="16"/>
  <c r="F48" i="16" s="1"/>
  <c r="C4" i="16"/>
  <c r="C43" i="16" s="1"/>
  <c r="C41" i="15"/>
  <c r="K4" i="15"/>
  <c r="K4" i="17" s="1"/>
  <c r="K43" i="17" s="1"/>
  <c r="D39" i="16"/>
  <c r="D78" i="16" s="1"/>
  <c r="K40" i="15"/>
  <c r="D40" i="17" s="1"/>
  <c r="D79" i="17" s="1"/>
  <c r="K6" i="15"/>
  <c r="K6" i="17" s="1"/>
  <c r="K45" i="17" s="1"/>
  <c r="K14" i="15"/>
  <c r="I14" i="17" s="1"/>
  <c r="I53" i="17" s="1"/>
  <c r="K29" i="15"/>
  <c r="J29" i="17" s="1"/>
  <c r="J68" i="17" s="1"/>
  <c r="K20" i="15"/>
  <c r="K20" i="17" s="1"/>
  <c r="K59" i="17" s="1"/>
  <c r="G33" i="16"/>
  <c r="G72" i="16" s="1"/>
  <c r="F34" i="16"/>
  <c r="F73" i="16" s="1"/>
  <c r="F20" i="16"/>
  <c r="F59" i="16" s="1"/>
  <c r="C40" i="16"/>
  <c r="C79" i="16" s="1"/>
  <c r="E18" i="16"/>
  <c r="E57" i="16" s="1"/>
  <c r="H4" i="16"/>
  <c r="H43" i="16" s="1"/>
  <c r="G32" i="16"/>
  <c r="G71" i="16" s="1"/>
  <c r="C23" i="16"/>
  <c r="C62" i="16" s="1"/>
  <c r="E38" i="16"/>
  <c r="E77" i="16" s="1"/>
  <c r="H15" i="16"/>
  <c r="H54" i="16" s="1"/>
  <c r="M41" i="24"/>
  <c r="I41" i="24"/>
  <c r="G41" i="24"/>
  <c r="AA41" i="20"/>
  <c r="L41" i="20"/>
  <c r="E41" i="20"/>
  <c r="F41" i="20"/>
  <c r="AE41" i="20"/>
  <c r="AF41" i="20"/>
  <c r="Z41" i="20"/>
  <c r="K17" i="15"/>
  <c r="J17" i="17" s="1"/>
  <c r="J56" i="17" s="1"/>
  <c r="K28" i="15"/>
  <c r="J28" i="17" s="1"/>
  <c r="J67" i="17" s="1"/>
  <c r="K22" i="15"/>
  <c r="K22" i="17" s="1"/>
  <c r="K61" i="17" s="1"/>
  <c r="K19" i="15"/>
  <c r="J19" i="17" s="1"/>
  <c r="J58" i="17" s="1"/>
  <c r="F29" i="16"/>
  <c r="F68" i="16" s="1"/>
  <c r="C26" i="16"/>
  <c r="C65" i="16" s="1"/>
  <c r="E26" i="16"/>
  <c r="E65" i="16" s="1"/>
  <c r="F26" i="16"/>
  <c r="F65" i="16" s="1"/>
  <c r="H8" i="16"/>
  <c r="H47" i="16" s="1"/>
  <c r="F19" i="16"/>
  <c r="F58" i="16" s="1"/>
  <c r="C34" i="16"/>
  <c r="C73" i="16" s="1"/>
  <c r="H23" i="16"/>
  <c r="H62" i="16" s="1"/>
  <c r="D7" i="16"/>
  <c r="D46" i="16" s="1"/>
  <c r="C17" i="16"/>
  <c r="C56" i="16" s="1"/>
  <c r="H34" i="16"/>
  <c r="H73" i="16" s="1"/>
  <c r="H11" i="16"/>
  <c r="H50" i="16" s="1"/>
  <c r="H38" i="16"/>
  <c r="H77" i="16" s="1"/>
  <c r="H36" i="16"/>
  <c r="H75" i="16" s="1"/>
  <c r="H30" i="16"/>
  <c r="H69" i="16" s="1"/>
  <c r="F14" i="16"/>
  <c r="F53" i="16" s="1"/>
  <c r="C24" i="16"/>
  <c r="C63" i="16" s="1"/>
  <c r="H7" i="16"/>
  <c r="H46" i="16" s="1"/>
  <c r="F40" i="16"/>
  <c r="F79" i="16" s="1"/>
  <c r="H22" i="16"/>
  <c r="H61" i="16" s="1"/>
  <c r="D24" i="16"/>
  <c r="D63" i="16" s="1"/>
  <c r="H14" i="16"/>
  <c r="H53" i="16" s="1"/>
  <c r="E28" i="16"/>
  <c r="E67" i="16" s="1"/>
  <c r="E31" i="16"/>
  <c r="E70" i="16" s="1"/>
  <c r="G10" i="16"/>
  <c r="G49" i="16" s="1"/>
  <c r="D30" i="16"/>
  <c r="D69" i="16" s="1"/>
  <c r="C33" i="16"/>
  <c r="C72" i="16" s="1"/>
  <c r="C28" i="16"/>
  <c r="C67" i="16" s="1"/>
  <c r="D41" i="20"/>
  <c r="F6" i="16"/>
  <c r="F45" i="16" s="1"/>
  <c r="D18" i="16"/>
  <c r="D57" i="16" s="1"/>
  <c r="C21" i="16"/>
  <c r="C60" i="16" s="1"/>
  <c r="C41" i="24"/>
  <c r="C4" i="25" a="1"/>
  <c r="G15" i="16"/>
  <c r="G54" i="16" s="1"/>
  <c r="H28" i="16"/>
  <c r="H67" i="16" s="1"/>
  <c r="H16" i="16"/>
  <c r="H55" i="16" s="1"/>
  <c r="H24" i="16"/>
  <c r="H63" i="16" s="1"/>
  <c r="F17" i="16"/>
  <c r="F56" i="16" s="1"/>
  <c r="F4" i="16"/>
  <c r="F43" i="16" s="1"/>
  <c r="C6" i="16"/>
  <c r="C45" i="16" s="1"/>
  <c r="D36" i="16"/>
  <c r="D75" i="16" s="1"/>
  <c r="G31" i="16"/>
  <c r="G70" i="16" s="1"/>
  <c r="E17" i="16"/>
  <c r="E56" i="16" s="1"/>
  <c r="F11" i="16"/>
  <c r="F50" i="16" s="1"/>
  <c r="U41" i="24"/>
  <c r="AI41" i="24"/>
  <c r="Y41" i="24"/>
  <c r="AD41" i="24"/>
  <c r="W41" i="20"/>
  <c r="S41" i="20"/>
  <c r="AC41" i="20"/>
  <c r="I41" i="20"/>
  <c r="G41" i="20"/>
  <c r="K39" i="15"/>
  <c r="K39" i="17" s="1"/>
  <c r="K78" i="17" s="1"/>
  <c r="K34" i="15"/>
  <c r="K34" i="17" s="1"/>
  <c r="K73" i="17" s="1"/>
  <c r="K35" i="15"/>
  <c r="K35" i="17" s="1"/>
  <c r="K74" i="17" s="1"/>
  <c r="K8" i="15"/>
  <c r="K8" i="17" s="1"/>
  <c r="K47" i="17" s="1"/>
  <c r="K5" i="15"/>
  <c r="K5" i="17" s="1"/>
  <c r="K44" i="17" s="1"/>
  <c r="D38" i="16"/>
  <c r="D77" i="16" s="1"/>
  <c r="H12" i="16"/>
  <c r="H51" i="16" s="1"/>
  <c r="H31" i="16"/>
  <c r="H70" i="16" s="1"/>
  <c r="D20" i="16"/>
  <c r="D59" i="16" s="1"/>
  <c r="E14" i="16"/>
  <c r="E53" i="16" s="1"/>
  <c r="E4" i="16"/>
  <c r="E43" i="16" s="1"/>
  <c r="G9" i="16"/>
  <c r="G48" i="16" s="1"/>
  <c r="C13" i="16"/>
  <c r="C52" i="16" s="1"/>
  <c r="G27" i="16"/>
  <c r="G66" i="16" s="1"/>
  <c r="F33" i="16"/>
  <c r="F72" i="16" s="1"/>
  <c r="D22" i="16"/>
  <c r="D61" i="16" s="1"/>
  <c r="C20" i="16"/>
  <c r="C59" i="16" s="1"/>
  <c r="G4" i="16"/>
  <c r="G43" i="16" s="1"/>
  <c r="C36" i="16"/>
  <c r="C75" i="16" s="1"/>
  <c r="E12" i="16"/>
  <c r="E51" i="16" s="1"/>
  <c r="G35" i="16"/>
  <c r="G74" i="16" s="1"/>
  <c r="D5" i="16"/>
  <c r="D44" i="16" s="1"/>
  <c r="D40" i="16"/>
  <c r="D79" i="16" s="1"/>
  <c r="F23" i="16"/>
  <c r="F62" i="16" s="1"/>
  <c r="D31" i="16"/>
  <c r="D70" i="16" s="1"/>
  <c r="H33" i="16"/>
  <c r="H72" i="16" s="1"/>
  <c r="F25" i="16"/>
  <c r="F64" i="16" s="1"/>
  <c r="C39" i="16"/>
  <c r="C78" i="16" s="1"/>
  <c r="F27" i="16"/>
  <c r="F66" i="16" s="1"/>
  <c r="F5" i="16"/>
  <c r="F44" i="16" s="1"/>
  <c r="E8" i="16"/>
  <c r="E47" i="16" s="1"/>
  <c r="D33" i="16"/>
  <c r="D72" i="16" s="1"/>
  <c r="G11" i="16"/>
  <c r="G50" i="16" s="1"/>
  <c r="Z41" i="24"/>
  <c r="R41" i="24"/>
  <c r="W41" i="24"/>
  <c r="G38" i="16"/>
  <c r="G77" i="16" s="1"/>
  <c r="E39" i="16"/>
  <c r="E78" i="16" s="1"/>
  <c r="G14" i="16"/>
  <c r="G53" i="16" s="1"/>
  <c r="G39" i="16"/>
  <c r="G78" i="16" s="1"/>
  <c r="G37" i="16"/>
  <c r="G76" i="16" s="1"/>
  <c r="E9" i="16"/>
  <c r="E48" i="16" s="1"/>
  <c r="F31" i="16"/>
  <c r="F70" i="16" s="1"/>
  <c r="G30" i="16"/>
  <c r="G69" i="16" s="1"/>
  <c r="X41" i="24"/>
  <c r="T41" i="20"/>
  <c r="AJ41" i="20"/>
  <c r="H9" i="16"/>
  <c r="H48" i="16" s="1"/>
  <c r="C30" i="16"/>
  <c r="C69" i="16" s="1"/>
  <c r="T41" i="24"/>
  <c r="F41" i="24"/>
  <c r="AM41" i="20"/>
  <c r="AL41" i="20"/>
  <c r="AB41" i="20"/>
  <c r="K27" i="15"/>
  <c r="K27" i="17" s="1"/>
  <c r="K66" i="17" s="1"/>
  <c r="K33" i="15"/>
  <c r="K10" i="15"/>
  <c r="I10" i="17" s="1"/>
  <c r="I49" i="17" s="1"/>
  <c r="K12" i="15"/>
  <c r="F36" i="16"/>
  <c r="F75" i="16" s="1"/>
  <c r="E30" i="16"/>
  <c r="E69" i="16" s="1"/>
  <c r="G34" i="16"/>
  <c r="G73" i="16" s="1"/>
  <c r="G40" i="16"/>
  <c r="G79" i="16" s="1"/>
  <c r="G12" i="16"/>
  <c r="G51" i="16" s="1"/>
  <c r="C18" i="16"/>
  <c r="C57" i="16" s="1"/>
  <c r="C31" i="16"/>
  <c r="C70" i="16" s="1"/>
  <c r="G23" i="16"/>
  <c r="G62" i="16" s="1"/>
  <c r="F12" i="16"/>
  <c r="F51" i="16" s="1"/>
  <c r="D14" i="16"/>
  <c r="D53" i="16" s="1"/>
  <c r="C27" i="16"/>
  <c r="C66" i="16" s="1"/>
  <c r="C37" i="16"/>
  <c r="C76" i="16" s="1"/>
  <c r="F35" i="16"/>
  <c r="F74" i="16" s="1"/>
  <c r="E33" i="16"/>
  <c r="E72" i="16" s="1"/>
  <c r="F10" i="16"/>
  <c r="F49" i="16" s="1"/>
  <c r="E6" i="16"/>
  <c r="E45" i="16" s="1"/>
  <c r="G7" i="16"/>
  <c r="G46" i="16" s="1"/>
  <c r="C11" i="16"/>
  <c r="C50" i="16" s="1"/>
  <c r="F28" i="16"/>
  <c r="F67" i="16" s="1"/>
  <c r="C15" i="16"/>
  <c r="C54" i="16" s="1"/>
  <c r="G5" i="16"/>
  <c r="G44" i="16" s="1"/>
  <c r="D15" i="16"/>
  <c r="D54" i="16" s="1"/>
  <c r="D27" i="16"/>
  <c r="D66" i="16" s="1"/>
  <c r="D17" i="16"/>
  <c r="D56" i="16" s="1"/>
  <c r="D16" i="16"/>
  <c r="D55" i="16" s="1"/>
  <c r="C19" i="16"/>
  <c r="C58" i="16" s="1"/>
  <c r="E37" i="16"/>
  <c r="E76" i="16" s="1"/>
  <c r="E22" i="16"/>
  <c r="E61" i="16" s="1"/>
  <c r="D29" i="16"/>
  <c r="D68" i="16" s="1"/>
  <c r="C32" i="16"/>
  <c r="C71" i="16" s="1"/>
  <c r="L41" i="24"/>
  <c r="K41" i="24"/>
  <c r="AC41" i="24"/>
  <c r="E41" i="24"/>
  <c r="V41" i="20"/>
  <c r="M41" i="20"/>
  <c r="X41" i="20"/>
  <c r="P41" i="20"/>
  <c r="Y41" i="20"/>
  <c r="J41" i="20"/>
  <c r="K18" i="15"/>
  <c r="I18" i="17" s="1"/>
  <c r="I57" i="17" s="1"/>
  <c r="K38" i="15"/>
  <c r="K7" i="15"/>
  <c r="K7" i="17" s="1"/>
  <c r="K46" i="17" s="1"/>
  <c r="K26" i="15"/>
  <c r="D19" i="16"/>
  <c r="D58" i="16" s="1"/>
  <c r="E5" i="16"/>
  <c r="E44" i="16" s="1"/>
  <c r="H18" i="16"/>
  <c r="H57" i="16" s="1"/>
  <c r="G18" i="16"/>
  <c r="G57" i="16" s="1"/>
  <c r="E13" i="16"/>
  <c r="E52" i="16" s="1"/>
  <c r="C12" i="16"/>
  <c r="C51" i="16" s="1"/>
  <c r="F32" i="16"/>
  <c r="F71" i="16" s="1"/>
  <c r="E21" i="16"/>
  <c r="E60" i="16" s="1"/>
  <c r="D35" i="16"/>
  <c r="D74" i="16" s="1"/>
  <c r="E36" i="16"/>
  <c r="E75" i="16" s="1"/>
  <c r="E11" i="16"/>
  <c r="E50" i="16" s="1"/>
  <c r="C9" i="16"/>
  <c r="C48" i="16" s="1"/>
  <c r="E20" i="16"/>
  <c r="E59" i="16" s="1"/>
  <c r="D21" i="16"/>
  <c r="D60" i="16" s="1"/>
  <c r="H10" i="16"/>
  <c r="H49" i="16" s="1"/>
  <c r="D12" i="16"/>
  <c r="D51" i="16" s="1"/>
  <c r="F13" i="16"/>
  <c r="F52" i="16" s="1"/>
  <c r="E23" i="16"/>
  <c r="E62" i="16" s="1"/>
  <c r="G13" i="16"/>
  <c r="G52" i="16" s="1"/>
  <c r="H21" i="16"/>
  <c r="H60" i="16" s="1"/>
  <c r="E16" i="16"/>
  <c r="E55" i="16" s="1"/>
  <c r="H37" i="16"/>
  <c r="H76" i="16" s="1"/>
  <c r="C14" i="16"/>
  <c r="C53" i="16" s="1"/>
  <c r="E25" i="16"/>
  <c r="E64" i="16" s="1"/>
  <c r="H26" i="16"/>
  <c r="H65" i="16" s="1"/>
  <c r="G29" i="16"/>
  <c r="G68" i="16" s="1"/>
  <c r="E35" i="16"/>
  <c r="E74" i="16" s="1"/>
  <c r="F18" i="16"/>
  <c r="F57" i="16" s="1"/>
  <c r="H41" i="24"/>
  <c r="J41" i="24"/>
  <c r="AF41" i="24"/>
  <c r="K11" i="15"/>
  <c r="K13" i="15"/>
  <c r="I13" i="17" s="1"/>
  <c r="I52" i="17" s="1"/>
  <c r="K21" i="15"/>
  <c r="I21" i="17" s="1"/>
  <c r="I60" i="17" s="1"/>
  <c r="K9" i="15"/>
  <c r="J9" i="17" s="1"/>
  <c r="J48" i="17" s="1"/>
  <c r="K16" i="15"/>
  <c r="C5" i="16"/>
  <c r="C44" i="16" s="1"/>
  <c r="E24" i="16"/>
  <c r="E63" i="16" s="1"/>
  <c r="D28" i="16"/>
  <c r="D67" i="16" s="1"/>
  <c r="C8" i="16"/>
  <c r="C47" i="16" s="1"/>
  <c r="G28" i="16"/>
  <c r="G67" i="16" s="1"/>
  <c r="G24" i="16"/>
  <c r="G63" i="16" s="1"/>
  <c r="C35" i="16"/>
  <c r="C74" i="16" s="1"/>
  <c r="G25" i="16"/>
  <c r="G64" i="16" s="1"/>
  <c r="H25" i="16"/>
  <c r="H64" i="16" s="1"/>
  <c r="G26" i="16"/>
  <c r="G65" i="16" s="1"/>
  <c r="G16" i="16"/>
  <c r="G55" i="16" s="1"/>
  <c r="AA41" i="24"/>
  <c r="O41" i="24"/>
  <c r="AK41" i="20"/>
  <c r="Q41" i="20"/>
  <c r="H27" i="16"/>
  <c r="H66" i="16" s="1"/>
  <c r="D13" i="16"/>
  <c r="D52" i="16" s="1"/>
  <c r="D41" i="24"/>
  <c r="AB41" i="24"/>
  <c r="N41" i="24"/>
  <c r="AE41" i="24"/>
  <c r="AD41" i="20"/>
  <c r="K41" i="20"/>
  <c r="AH41" i="20"/>
  <c r="R41" i="20"/>
  <c r="C41" i="20"/>
  <c r="C4" i="21" a="1"/>
  <c r="K25" i="15"/>
  <c r="I25" i="17" s="1"/>
  <c r="I64" i="17" s="1"/>
  <c r="K36" i="15"/>
  <c r="I36" i="17" s="1"/>
  <c r="I75" i="17" s="1"/>
  <c r="K24" i="15"/>
  <c r="I24" i="17" s="1"/>
  <c r="I63" i="17" s="1"/>
  <c r="K37" i="15"/>
  <c r="I37" i="17" s="1"/>
  <c r="I76" i="17" s="1"/>
  <c r="F30" i="16"/>
  <c r="F69" i="16" s="1"/>
  <c r="D10" i="16"/>
  <c r="D49" i="16" s="1"/>
  <c r="C10" i="16"/>
  <c r="C49" i="16" s="1"/>
  <c r="G6" i="16"/>
  <c r="G45" i="16" s="1"/>
  <c r="F21" i="16"/>
  <c r="F60" i="16" s="1"/>
  <c r="H39" i="16"/>
  <c r="H78" i="16" s="1"/>
  <c r="F15" i="16"/>
  <c r="F54" i="16" s="1"/>
  <c r="D23" i="16"/>
  <c r="D62" i="16" s="1"/>
  <c r="D32" i="16"/>
  <c r="D71" i="16" s="1"/>
  <c r="G8" i="16"/>
  <c r="G47" i="16" s="1"/>
  <c r="F39" i="16"/>
  <c r="F78" i="16" s="1"/>
  <c r="G19" i="16"/>
  <c r="G58" i="16" s="1"/>
  <c r="H5" i="16"/>
  <c r="H44" i="16" s="1"/>
  <c r="D8" i="16"/>
  <c r="D47" i="16" s="1"/>
  <c r="F8" i="16"/>
  <c r="F47" i="16" s="1"/>
  <c r="D11" i="16"/>
  <c r="D50" i="16" s="1"/>
  <c r="H13" i="16"/>
  <c r="H52" i="16" s="1"/>
  <c r="H40" i="16"/>
  <c r="H79" i="16" s="1"/>
  <c r="F16" i="16"/>
  <c r="F55" i="16" s="1"/>
  <c r="D34" i="16"/>
  <c r="D73" i="16" s="1"/>
  <c r="F24" i="16"/>
  <c r="F63" i="16" s="1"/>
  <c r="E27" i="16"/>
  <c r="E66" i="16" s="1"/>
  <c r="D6" i="16"/>
  <c r="D45" i="16" s="1"/>
  <c r="G22" i="16"/>
  <c r="G61" i="16" s="1"/>
  <c r="F37" i="16"/>
  <c r="F76" i="16" s="1"/>
  <c r="E40" i="16"/>
  <c r="E79" i="16" s="1"/>
  <c r="H32" i="16"/>
  <c r="H71" i="16" s="1"/>
  <c r="C16" i="16"/>
  <c r="C55" i="16" s="1"/>
  <c r="C7" i="16"/>
  <c r="C46" i="16" s="1"/>
  <c r="G17" i="16"/>
  <c r="G56" i="16" s="1"/>
  <c r="S41" i="24"/>
  <c r="AK41" i="24"/>
  <c r="AG41" i="24"/>
  <c r="AL41" i="24"/>
  <c r="AH41" i="24"/>
  <c r="U41" i="20"/>
  <c r="H41" i="20"/>
  <c r="AG41" i="20"/>
  <c r="K31" i="15"/>
  <c r="J31" i="17" s="1"/>
  <c r="J70" i="17" s="1"/>
  <c r="K15" i="15"/>
  <c r="I15" i="17" s="1"/>
  <c r="I54" i="17" s="1"/>
  <c r="K32" i="15"/>
  <c r="I32" i="17" s="1"/>
  <c r="I71" i="17" s="1"/>
  <c r="K23" i="15"/>
  <c r="K30" i="15"/>
  <c r="I30" i="17" s="1"/>
  <c r="I69" i="17" s="1"/>
  <c r="E29" i="16"/>
  <c r="E68" i="16" s="1"/>
  <c r="F38" i="16"/>
  <c r="F77" i="16" s="1"/>
  <c r="E32" i="16"/>
  <c r="E71" i="16" s="1"/>
  <c r="H35" i="16"/>
  <c r="H74" i="16" s="1"/>
  <c r="E15" i="16"/>
  <c r="E54" i="16" s="1"/>
  <c r="H6" i="16"/>
  <c r="H45" i="16" s="1"/>
  <c r="D37" i="16"/>
  <c r="D76" i="16" s="1"/>
  <c r="G21" i="16"/>
  <c r="G60" i="16" s="1"/>
  <c r="E34" i="16"/>
  <c r="E73" i="16" s="1"/>
  <c r="H19" i="16"/>
  <c r="H58" i="16" s="1"/>
  <c r="D25" i="16"/>
  <c r="D64" i="16" s="1"/>
  <c r="D9" i="16"/>
  <c r="D48" i="16" s="1"/>
  <c r="G20" i="16"/>
  <c r="G59" i="16" s="1"/>
  <c r="C38" i="16"/>
  <c r="C77" i="16" s="1"/>
  <c r="F7" i="16"/>
  <c r="F46" i="16" s="1"/>
  <c r="E19" i="16"/>
  <c r="E58" i="16" s="1"/>
  <c r="C22" i="16"/>
  <c r="C61" i="16" s="1"/>
  <c r="C25" i="16"/>
  <c r="C64" i="16" s="1"/>
  <c r="E7" i="16"/>
  <c r="E46" i="16" s="1"/>
  <c r="H20" i="16"/>
  <c r="H59" i="16" s="1"/>
  <c r="G36" i="16"/>
  <c r="G75" i="16" s="1"/>
  <c r="D26" i="16"/>
  <c r="D65" i="16" s="1"/>
  <c r="C29" i="16"/>
  <c r="C68" i="16" s="1"/>
  <c r="E10" i="16"/>
  <c r="E49" i="16" s="1"/>
  <c r="H17" i="16"/>
  <c r="H56" i="16" s="1"/>
  <c r="H29" i="16"/>
  <c r="H68" i="16" s="1"/>
  <c r="F22" i="16"/>
  <c r="F61" i="16" s="1"/>
  <c r="D4" i="16"/>
  <c r="D43" i="16" s="1"/>
  <c r="I40" i="17" l="1"/>
  <c r="I79" i="17" s="1"/>
  <c r="J32" i="17"/>
  <c r="J71" i="17" s="1"/>
  <c r="J40" i="17"/>
  <c r="J79" i="17" s="1"/>
  <c r="J35" i="17"/>
  <c r="J74" i="17" s="1"/>
  <c r="J14" i="17"/>
  <c r="J53" i="17" s="1"/>
  <c r="I35" i="17"/>
  <c r="I74" i="17" s="1"/>
  <c r="I34" i="17"/>
  <c r="I73" i="17" s="1"/>
  <c r="J36" i="17"/>
  <c r="J75" i="17" s="1"/>
  <c r="J5" i="17"/>
  <c r="J44" i="17" s="1"/>
  <c r="I28" i="17"/>
  <c r="I67" i="17" s="1"/>
  <c r="J21" i="17"/>
  <c r="J60" i="17" s="1"/>
  <c r="I17" i="17"/>
  <c r="I56" i="17" s="1"/>
  <c r="J7" i="17"/>
  <c r="J46" i="17" s="1"/>
  <c r="J22" i="17"/>
  <c r="J61" i="17" s="1"/>
  <c r="J13" i="17"/>
  <c r="J52" i="17" s="1"/>
  <c r="J18" i="17"/>
  <c r="J57" i="17" s="1"/>
  <c r="L41" i="15"/>
  <c r="J34" i="17"/>
  <c r="J73" i="17" s="1"/>
  <c r="J20" i="17"/>
  <c r="J59" i="17" s="1"/>
  <c r="C33" i="17"/>
  <c r="C72" i="17" s="1"/>
  <c r="K33" i="17"/>
  <c r="K72" i="17" s="1"/>
  <c r="E26" i="17"/>
  <c r="E65" i="17" s="1"/>
  <c r="K26" i="17"/>
  <c r="K65" i="17" s="1"/>
  <c r="H19" i="17"/>
  <c r="H58" i="17" s="1"/>
  <c r="K19" i="17"/>
  <c r="K58" i="17" s="1"/>
  <c r="E31" i="17"/>
  <c r="E70" i="17" s="1"/>
  <c r="K31" i="17"/>
  <c r="K70" i="17" s="1"/>
  <c r="E21" i="17"/>
  <c r="E60" i="17" s="1"/>
  <c r="K21" i="17"/>
  <c r="K60" i="17" s="1"/>
  <c r="H38" i="17"/>
  <c r="H77" i="17" s="1"/>
  <c r="K38" i="17"/>
  <c r="K77" i="17" s="1"/>
  <c r="J4" i="18"/>
  <c r="J13" i="18"/>
  <c r="J13" i="22" s="1"/>
  <c r="J52" i="22" s="1"/>
  <c r="J26" i="18"/>
  <c r="J26" i="22" s="1"/>
  <c r="J65" i="22" s="1"/>
  <c r="J30" i="18"/>
  <c r="J30" i="22" s="1"/>
  <c r="J69" i="22" s="1"/>
  <c r="J5" i="18"/>
  <c r="J5" i="22" s="1"/>
  <c r="J44" i="22" s="1"/>
  <c r="J39" i="18"/>
  <c r="J39" i="22" s="1"/>
  <c r="J78" i="22" s="1"/>
  <c r="J16" i="18"/>
  <c r="J16" i="22" s="1"/>
  <c r="J55" i="22" s="1"/>
  <c r="J36" i="18"/>
  <c r="J36" i="22" s="1"/>
  <c r="J75" i="22" s="1"/>
  <c r="J23" i="18"/>
  <c r="J23" i="22" s="1"/>
  <c r="J62" i="22" s="1"/>
  <c r="J18" i="18"/>
  <c r="J18" i="22" s="1"/>
  <c r="J57" i="22" s="1"/>
  <c r="J11" i="18"/>
  <c r="J11" i="22" s="1"/>
  <c r="J50" i="22" s="1"/>
  <c r="J34" i="18"/>
  <c r="J34" i="22" s="1"/>
  <c r="J73" i="22" s="1"/>
  <c r="J27" i="18"/>
  <c r="J27" i="22" s="1"/>
  <c r="J66" i="22" s="1"/>
  <c r="J22" i="18"/>
  <c r="J22" i="22" s="1"/>
  <c r="J61" i="22" s="1"/>
  <c r="J25" i="18"/>
  <c r="J25" i="22" s="1"/>
  <c r="J64" i="22" s="1"/>
  <c r="J33" i="18"/>
  <c r="J33" i="22" s="1"/>
  <c r="J72" i="22" s="1"/>
  <c r="J37" i="18"/>
  <c r="J37" i="22" s="1"/>
  <c r="J76" i="22" s="1"/>
  <c r="J24" i="18"/>
  <c r="J24" i="22" s="1"/>
  <c r="J63" i="22" s="1"/>
  <c r="J32" i="18"/>
  <c r="J32" i="22" s="1"/>
  <c r="J71" i="22" s="1"/>
  <c r="J29" i="18"/>
  <c r="J29" i="22" s="1"/>
  <c r="J68" i="22" s="1"/>
  <c r="J38" i="18"/>
  <c r="J38" i="22" s="1"/>
  <c r="J77" i="22" s="1"/>
  <c r="J7" i="18"/>
  <c r="J7" i="22" s="1"/>
  <c r="J46" i="22" s="1"/>
  <c r="J6" i="18"/>
  <c r="J6" i="22" s="1"/>
  <c r="J45" i="22" s="1"/>
  <c r="J14" i="18"/>
  <c r="J14" i="22" s="1"/>
  <c r="J53" i="22" s="1"/>
  <c r="J28" i="18"/>
  <c r="J28" i="22" s="1"/>
  <c r="J67" i="22" s="1"/>
  <c r="J15" i="18"/>
  <c r="J15" i="22" s="1"/>
  <c r="J54" i="22" s="1"/>
  <c r="J12" i="18"/>
  <c r="J12" i="22" s="1"/>
  <c r="J51" i="22" s="1"/>
  <c r="J20" i="18"/>
  <c r="J20" i="22" s="1"/>
  <c r="J59" i="22" s="1"/>
  <c r="J17" i="18"/>
  <c r="J17" i="22" s="1"/>
  <c r="J56" i="22" s="1"/>
  <c r="J8" i="18"/>
  <c r="J8" i="22" s="1"/>
  <c r="J47" i="22" s="1"/>
  <c r="J31" i="18"/>
  <c r="J31" i="22" s="1"/>
  <c r="J70" i="22" s="1"/>
  <c r="J19" i="18"/>
  <c r="J19" i="22" s="1"/>
  <c r="J58" i="22" s="1"/>
  <c r="J10" i="18"/>
  <c r="J10" i="22" s="1"/>
  <c r="J49" i="22" s="1"/>
  <c r="J21" i="18"/>
  <c r="J21" i="22" s="1"/>
  <c r="J60" i="22" s="1"/>
  <c r="J40" i="18"/>
  <c r="J40" i="22" s="1"/>
  <c r="J79" i="22" s="1"/>
  <c r="J9" i="18"/>
  <c r="J9" i="22" s="1"/>
  <c r="J48" i="22" s="1"/>
  <c r="J35" i="18"/>
  <c r="J35" i="22" s="1"/>
  <c r="J74" i="22" s="1"/>
  <c r="J10" i="17"/>
  <c r="J49" i="17" s="1"/>
  <c r="H11" i="17"/>
  <c r="H50" i="17" s="1"/>
  <c r="K11" i="17"/>
  <c r="K50" i="17" s="1"/>
  <c r="G17" i="17"/>
  <c r="G56" i="17" s="1"/>
  <c r="K17" i="17"/>
  <c r="K56" i="17" s="1"/>
  <c r="I39" i="17"/>
  <c r="I78" i="17" s="1"/>
  <c r="I19" i="17"/>
  <c r="I58" i="17" s="1"/>
  <c r="I11" i="17"/>
  <c r="I50" i="17" s="1"/>
  <c r="I26" i="17"/>
  <c r="I65" i="17" s="1"/>
  <c r="I31" i="17"/>
  <c r="I70" i="17" s="1"/>
  <c r="J27" i="17"/>
  <c r="J66" i="17" s="1"/>
  <c r="H28" i="17"/>
  <c r="H67" i="17" s="1"/>
  <c r="K28" i="17"/>
  <c r="K67" i="17" s="1"/>
  <c r="C14" i="17"/>
  <c r="C53" i="17" s="1"/>
  <c r="K14" i="17"/>
  <c r="K53" i="17" s="1"/>
  <c r="I22" i="17"/>
  <c r="I61" i="17" s="1"/>
  <c r="J4" i="17"/>
  <c r="J43" i="17" s="1"/>
  <c r="G37" i="17"/>
  <c r="G76" i="17" s="1"/>
  <c r="K37" i="17"/>
  <c r="K76" i="17" s="1"/>
  <c r="C40" i="17"/>
  <c r="C79" i="17" s="1"/>
  <c r="K40" i="17"/>
  <c r="K79" i="17" s="1"/>
  <c r="I4" i="17"/>
  <c r="I43" i="17" s="1"/>
  <c r="J33" i="17"/>
  <c r="J72" i="17" s="1"/>
  <c r="J30" i="17"/>
  <c r="J69" i="17" s="1"/>
  <c r="I4" i="26"/>
  <c r="I4" i="27" s="1"/>
  <c r="I43" i="27" s="1"/>
  <c r="I15" i="26"/>
  <c r="I15" i="27" s="1"/>
  <c r="I54" i="27" s="1"/>
  <c r="I6" i="26"/>
  <c r="I6" i="27" s="1"/>
  <c r="I45" i="27" s="1"/>
  <c r="I5" i="26"/>
  <c r="I5" i="27" s="1"/>
  <c r="I44" i="27" s="1"/>
  <c r="I38" i="26"/>
  <c r="I38" i="27" s="1"/>
  <c r="I77" i="27" s="1"/>
  <c r="I27" i="26"/>
  <c r="I27" i="27" s="1"/>
  <c r="I66" i="27" s="1"/>
  <c r="I39" i="26"/>
  <c r="I39" i="27" s="1"/>
  <c r="I78" i="27" s="1"/>
  <c r="I11" i="26"/>
  <c r="I11" i="27" s="1"/>
  <c r="I50" i="27" s="1"/>
  <c r="I23" i="26"/>
  <c r="I23" i="27" s="1"/>
  <c r="I62" i="27" s="1"/>
  <c r="I34" i="26"/>
  <c r="I34" i="27" s="1"/>
  <c r="I73" i="27" s="1"/>
  <c r="I10" i="26"/>
  <c r="I10" i="27" s="1"/>
  <c r="I49" i="27" s="1"/>
  <c r="I20" i="26"/>
  <c r="I20" i="27" s="1"/>
  <c r="I59" i="27" s="1"/>
  <c r="I8" i="26"/>
  <c r="I8" i="27" s="1"/>
  <c r="I47" i="27" s="1"/>
  <c r="I30" i="26"/>
  <c r="I30" i="27" s="1"/>
  <c r="I69" i="27" s="1"/>
  <c r="I14" i="26"/>
  <c r="I14" i="27" s="1"/>
  <c r="I53" i="27" s="1"/>
  <c r="I26" i="26"/>
  <c r="I26" i="27" s="1"/>
  <c r="I65" i="27" s="1"/>
  <c r="I37" i="26"/>
  <c r="I37" i="27" s="1"/>
  <c r="I76" i="27" s="1"/>
  <c r="I22" i="26"/>
  <c r="I22" i="27" s="1"/>
  <c r="I61" i="27" s="1"/>
  <c r="I21" i="26"/>
  <c r="I21" i="27" s="1"/>
  <c r="I60" i="27" s="1"/>
  <c r="I9" i="26"/>
  <c r="I9" i="27" s="1"/>
  <c r="I48" i="27" s="1"/>
  <c r="I32" i="26"/>
  <c r="I32" i="27" s="1"/>
  <c r="I71" i="27" s="1"/>
  <c r="I19" i="26"/>
  <c r="I19" i="27" s="1"/>
  <c r="I58" i="27" s="1"/>
  <c r="I28" i="26"/>
  <c r="I28" i="27" s="1"/>
  <c r="I67" i="27" s="1"/>
  <c r="I17" i="26"/>
  <c r="I17" i="27" s="1"/>
  <c r="I56" i="27" s="1"/>
  <c r="I13" i="26"/>
  <c r="I13" i="27" s="1"/>
  <c r="I52" i="27" s="1"/>
  <c r="I25" i="26"/>
  <c r="I25" i="27" s="1"/>
  <c r="I64" i="27" s="1"/>
  <c r="I36" i="26"/>
  <c r="I36" i="27" s="1"/>
  <c r="I75" i="27" s="1"/>
  <c r="I12" i="26"/>
  <c r="I12" i="27" s="1"/>
  <c r="I51" i="27" s="1"/>
  <c r="I24" i="26"/>
  <c r="I24" i="27" s="1"/>
  <c r="I63" i="27" s="1"/>
  <c r="I35" i="26"/>
  <c r="I35" i="27" s="1"/>
  <c r="I74" i="27" s="1"/>
  <c r="I33" i="26"/>
  <c r="I33" i="27" s="1"/>
  <c r="I72" i="27" s="1"/>
  <c r="I7" i="26"/>
  <c r="I7" i="27" s="1"/>
  <c r="I46" i="27" s="1"/>
  <c r="I31" i="26"/>
  <c r="I31" i="27" s="1"/>
  <c r="I70" i="27" s="1"/>
  <c r="I40" i="26"/>
  <c r="I40" i="27" s="1"/>
  <c r="I79" i="27" s="1"/>
  <c r="I29" i="26"/>
  <c r="I29" i="27" s="1"/>
  <c r="I68" i="27" s="1"/>
  <c r="I18" i="26"/>
  <c r="I18" i="27" s="1"/>
  <c r="I57" i="27" s="1"/>
  <c r="I16" i="26"/>
  <c r="I16" i="27" s="1"/>
  <c r="I55" i="27" s="1"/>
  <c r="J8" i="17"/>
  <c r="J47" i="17" s="1"/>
  <c r="H23" i="17"/>
  <c r="H62" i="17" s="1"/>
  <c r="K23" i="17"/>
  <c r="K62" i="17" s="1"/>
  <c r="I4" i="18"/>
  <c r="I15" i="18"/>
  <c r="I15" i="22" s="1"/>
  <c r="I54" i="22" s="1"/>
  <c r="I31" i="18"/>
  <c r="I31" i="22" s="1"/>
  <c r="I70" i="22" s="1"/>
  <c r="I17" i="18"/>
  <c r="I17" i="22" s="1"/>
  <c r="I56" i="22" s="1"/>
  <c r="I14" i="18"/>
  <c r="I14" i="22" s="1"/>
  <c r="I53" i="22" s="1"/>
  <c r="I30" i="18"/>
  <c r="I30" i="22" s="1"/>
  <c r="I69" i="22" s="1"/>
  <c r="I5" i="18"/>
  <c r="I5" i="22" s="1"/>
  <c r="I44" i="22" s="1"/>
  <c r="I27" i="18"/>
  <c r="I27" i="22" s="1"/>
  <c r="I66" i="22" s="1"/>
  <c r="I13" i="18"/>
  <c r="I13" i="22" s="1"/>
  <c r="I52" i="22" s="1"/>
  <c r="I24" i="18"/>
  <c r="I24" i="22" s="1"/>
  <c r="I63" i="22" s="1"/>
  <c r="I33" i="18"/>
  <c r="I33" i="22" s="1"/>
  <c r="I72" i="22" s="1"/>
  <c r="I20" i="18"/>
  <c r="I20" i="22" s="1"/>
  <c r="I59" i="22" s="1"/>
  <c r="I37" i="18"/>
  <c r="I37" i="22" s="1"/>
  <c r="I76" i="22" s="1"/>
  <c r="I18" i="18"/>
  <c r="I18" i="22" s="1"/>
  <c r="I57" i="22" s="1"/>
  <c r="I11" i="18"/>
  <c r="I11" i="22" s="1"/>
  <c r="I50" i="22" s="1"/>
  <c r="I38" i="18"/>
  <c r="I38" i="22" s="1"/>
  <c r="I77" i="22" s="1"/>
  <c r="I34" i="18"/>
  <c r="I34" i="22" s="1"/>
  <c r="I73" i="22" s="1"/>
  <c r="I8" i="18"/>
  <c r="I8" i="22" s="1"/>
  <c r="I47" i="22" s="1"/>
  <c r="I28" i="18"/>
  <c r="I28" i="22" s="1"/>
  <c r="I67" i="22" s="1"/>
  <c r="I12" i="18"/>
  <c r="I12" i="22" s="1"/>
  <c r="I51" i="22" s="1"/>
  <c r="I6" i="18"/>
  <c r="I6" i="22" s="1"/>
  <c r="I45" i="22" s="1"/>
  <c r="I26" i="18"/>
  <c r="I26" i="22" s="1"/>
  <c r="I65" i="22" s="1"/>
  <c r="I35" i="18"/>
  <c r="I35" i="22" s="1"/>
  <c r="I74" i="22" s="1"/>
  <c r="I39" i="18"/>
  <c r="I39" i="22" s="1"/>
  <c r="I78" i="22" s="1"/>
  <c r="I25" i="18"/>
  <c r="I25" i="22" s="1"/>
  <c r="I64" i="22" s="1"/>
  <c r="I22" i="18"/>
  <c r="I22" i="22" s="1"/>
  <c r="I61" i="22" s="1"/>
  <c r="I36" i="18"/>
  <c r="I36" i="22" s="1"/>
  <c r="I75" i="22" s="1"/>
  <c r="I7" i="18"/>
  <c r="I7" i="22" s="1"/>
  <c r="I46" i="22" s="1"/>
  <c r="I23" i="18"/>
  <c r="I23" i="22" s="1"/>
  <c r="I62" i="22" s="1"/>
  <c r="I9" i="18"/>
  <c r="I9" i="22" s="1"/>
  <c r="I48" i="22" s="1"/>
  <c r="I10" i="18"/>
  <c r="I10" i="22" s="1"/>
  <c r="I49" i="22" s="1"/>
  <c r="I32" i="18"/>
  <c r="I32" i="22" s="1"/>
  <c r="I71" i="22" s="1"/>
  <c r="I40" i="18"/>
  <c r="I40" i="22" s="1"/>
  <c r="I79" i="22" s="1"/>
  <c r="I21" i="18"/>
  <c r="I21" i="22" s="1"/>
  <c r="I60" i="22" s="1"/>
  <c r="I19" i="18"/>
  <c r="I19" i="22" s="1"/>
  <c r="I58" i="22" s="1"/>
  <c r="I29" i="18"/>
  <c r="I29" i="22" s="1"/>
  <c r="I68" i="22" s="1"/>
  <c r="I16" i="18"/>
  <c r="I16" i="22" s="1"/>
  <c r="I55" i="22" s="1"/>
  <c r="G18" i="17"/>
  <c r="G57" i="17" s="1"/>
  <c r="K18" i="17"/>
  <c r="K57" i="17" s="1"/>
  <c r="F22" i="17"/>
  <c r="F61" i="17" s="1"/>
  <c r="F24" i="17"/>
  <c r="F63" i="17" s="1"/>
  <c r="K24" i="17"/>
  <c r="K63" i="17" s="1"/>
  <c r="I8" i="17"/>
  <c r="I47" i="17" s="1"/>
  <c r="D36" i="17"/>
  <c r="D75" i="17" s="1"/>
  <c r="K36" i="17"/>
  <c r="K75" i="17" s="1"/>
  <c r="J4" i="26"/>
  <c r="J39" i="26"/>
  <c r="J39" i="27" s="1"/>
  <c r="J78" i="27" s="1"/>
  <c r="J27" i="26"/>
  <c r="J27" i="27" s="1"/>
  <c r="J66" i="27" s="1"/>
  <c r="J15" i="26"/>
  <c r="J15" i="27" s="1"/>
  <c r="J54" i="27" s="1"/>
  <c r="J21" i="26"/>
  <c r="J21" i="27" s="1"/>
  <c r="J60" i="27" s="1"/>
  <c r="J28" i="26"/>
  <c r="J28" i="27" s="1"/>
  <c r="J67" i="27" s="1"/>
  <c r="J38" i="26"/>
  <c r="J38" i="27" s="1"/>
  <c r="J77" i="27" s="1"/>
  <c r="J14" i="26"/>
  <c r="J14" i="27" s="1"/>
  <c r="J53" i="27" s="1"/>
  <c r="J26" i="26"/>
  <c r="J26" i="27" s="1"/>
  <c r="J65" i="27" s="1"/>
  <c r="J22" i="26"/>
  <c r="J22" i="27" s="1"/>
  <c r="J61" i="27" s="1"/>
  <c r="J9" i="26"/>
  <c r="J9" i="27" s="1"/>
  <c r="J48" i="27" s="1"/>
  <c r="J32" i="26"/>
  <c r="J32" i="27" s="1"/>
  <c r="J71" i="27" s="1"/>
  <c r="J31" i="26"/>
  <c r="J31" i="27" s="1"/>
  <c r="J70" i="27" s="1"/>
  <c r="J30" i="26"/>
  <c r="J30" i="27" s="1"/>
  <c r="J69" i="27" s="1"/>
  <c r="J16" i="26"/>
  <c r="J16" i="27" s="1"/>
  <c r="J55" i="27" s="1"/>
  <c r="J37" i="26"/>
  <c r="J37" i="27" s="1"/>
  <c r="J76" i="27" s="1"/>
  <c r="J13" i="26"/>
  <c r="J13" i="27" s="1"/>
  <c r="J52" i="27" s="1"/>
  <c r="J25" i="26"/>
  <c r="J25" i="27" s="1"/>
  <c r="J64" i="27" s="1"/>
  <c r="J10" i="26"/>
  <c r="J10" i="27" s="1"/>
  <c r="J49" i="27" s="1"/>
  <c r="J8" i="26"/>
  <c r="J8" i="27" s="1"/>
  <c r="J47" i="27" s="1"/>
  <c r="J7" i="26"/>
  <c r="J7" i="27" s="1"/>
  <c r="J46" i="27" s="1"/>
  <c r="J29" i="26"/>
  <c r="J29" i="27" s="1"/>
  <c r="J68" i="27" s="1"/>
  <c r="J17" i="26"/>
  <c r="J17" i="27" s="1"/>
  <c r="J56" i="27" s="1"/>
  <c r="J6" i="26"/>
  <c r="J6" i="27" s="1"/>
  <c r="J45" i="27" s="1"/>
  <c r="J36" i="26"/>
  <c r="J36" i="27" s="1"/>
  <c r="J75" i="27" s="1"/>
  <c r="J24" i="26"/>
  <c r="J24" i="27" s="1"/>
  <c r="J63" i="27" s="1"/>
  <c r="J12" i="26"/>
  <c r="J12" i="27" s="1"/>
  <c r="J51" i="27" s="1"/>
  <c r="J11" i="26"/>
  <c r="J11" i="27" s="1"/>
  <c r="J50" i="27" s="1"/>
  <c r="J35" i="26"/>
  <c r="J35" i="27" s="1"/>
  <c r="J74" i="27" s="1"/>
  <c r="J23" i="26"/>
  <c r="J23" i="27" s="1"/>
  <c r="J62" i="27" s="1"/>
  <c r="J34" i="26"/>
  <c r="J34" i="27" s="1"/>
  <c r="J73" i="27" s="1"/>
  <c r="J33" i="26"/>
  <c r="J33" i="27" s="1"/>
  <c r="J72" i="27" s="1"/>
  <c r="J20" i="26"/>
  <c r="J20" i="27" s="1"/>
  <c r="J59" i="27" s="1"/>
  <c r="J19" i="26"/>
  <c r="J19" i="27" s="1"/>
  <c r="J58" i="27" s="1"/>
  <c r="J40" i="26"/>
  <c r="J40" i="27" s="1"/>
  <c r="J79" i="27" s="1"/>
  <c r="J18" i="26"/>
  <c r="J18" i="27" s="1"/>
  <c r="J57" i="27" s="1"/>
  <c r="J5" i="26"/>
  <c r="J5" i="27" s="1"/>
  <c r="J44" i="27" s="1"/>
  <c r="E30" i="17"/>
  <c r="E69" i="17" s="1"/>
  <c r="K30" i="17"/>
  <c r="K69" i="17" s="1"/>
  <c r="G32" i="17"/>
  <c r="G71" i="17" s="1"/>
  <c r="K32" i="17"/>
  <c r="K71" i="17" s="1"/>
  <c r="E16" i="17"/>
  <c r="E55" i="17" s="1"/>
  <c r="K16" i="17"/>
  <c r="K55" i="17" s="1"/>
  <c r="H15" i="17"/>
  <c r="H54" i="17" s="1"/>
  <c r="K15" i="17"/>
  <c r="K54" i="17" s="1"/>
  <c r="G9" i="17"/>
  <c r="G48" i="17" s="1"/>
  <c r="K9" i="17"/>
  <c r="K48" i="17" s="1"/>
  <c r="J16" i="17"/>
  <c r="J55" i="17" s="1"/>
  <c r="I27" i="17"/>
  <c r="I66" i="17" s="1"/>
  <c r="H29" i="17"/>
  <c r="H68" i="17" s="1"/>
  <c r="K29" i="17"/>
  <c r="K68" i="17" s="1"/>
  <c r="I20" i="17"/>
  <c r="I59" i="17" s="1"/>
  <c r="I7" i="17"/>
  <c r="I46" i="17" s="1"/>
  <c r="I23" i="17"/>
  <c r="I62" i="17" s="1"/>
  <c r="I38" i="17"/>
  <c r="I77" i="17" s="1"/>
  <c r="C13" i="17"/>
  <c r="C52" i="17" s="1"/>
  <c r="K13" i="17"/>
  <c r="K52" i="17" s="1"/>
  <c r="E19" i="17"/>
  <c r="E58" i="17" s="1"/>
  <c r="I41" i="16"/>
  <c r="I80" i="16" s="1"/>
  <c r="I29" i="17"/>
  <c r="I68" i="17" s="1"/>
  <c r="I5" i="17"/>
  <c r="I44" i="17" s="1"/>
  <c r="I16" i="17"/>
  <c r="I55" i="17" s="1"/>
  <c r="I9" i="17"/>
  <c r="I48" i="17" s="1"/>
  <c r="I33" i="17"/>
  <c r="I72" i="17" s="1"/>
  <c r="E25" i="17"/>
  <c r="E64" i="17" s="1"/>
  <c r="K25" i="17"/>
  <c r="K64" i="17" s="1"/>
  <c r="D12" i="17"/>
  <c r="D51" i="17" s="1"/>
  <c r="K12" i="17"/>
  <c r="K51" i="17" s="1"/>
  <c r="J41" i="16"/>
  <c r="J80" i="16" s="1"/>
  <c r="J15" i="17"/>
  <c r="J54" i="17" s="1"/>
  <c r="J11" i="17"/>
  <c r="J50" i="17" s="1"/>
  <c r="J23" i="17"/>
  <c r="J62" i="17" s="1"/>
  <c r="J37" i="17"/>
  <c r="J76" i="17" s="1"/>
  <c r="J12" i="17"/>
  <c r="J51" i="17" s="1"/>
  <c r="J39" i="17"/>
  <c r="J78" i="17" s="1"/>
  <c r="J24" i="17"/>
  <c r="J63" i="17" s="1"/>
  <c r="J25" i="17"/>
  <c r="J64" i="17" s="1"/>
  <c r="J38" i="17"/>
  <c r="J77" i="17" s="1"/>
  <c r="J26" i="17"/>
  <c r="J65" i="17" s="1"/>
  <c r="I12" i="17"/>
  <c r="I51" i="17" s="1"/>
  <c r="J6" i="17"/>
  <c r="J45" i="17" s="1"/>
  <c r="E10" i="17"/>
  <c r="E49" i="17" s="1"/>
  <c r="K10" i="17"/>
  <c r="K49" i="17" s="1"/>
  <c r="I6" i="17"/>
  <c r="I45" i="17" s="1"/>
  <c r="G19" i="17"/>
  <c r="G58" i="17" s="1"/>
  <c r="K41" i="15"/>
  <c r="K41" i="17" s="1"/>
  <c r="K80" i="17" s="1"/>
  <c r="H6" i="17"/>
  <c r="H45" i="17" s="1"/>
  <c r="H40" i="17"/>
  <c r="H79" i="17" s="1"/>
  <c r="D29" i="17"/>
  <c r="D68" i="17" s="1"/>
  <c r="F29" i="17"/>
  <c r="F68" i="17" s="1"/>
  <c r="H35" i="17"/>
  <c r="H74" i="17" s="1"/>
  <c r="H17" i="17"/>
  <c r="H56" i="17" s="1"/>
  <c r="C29" i="17"/>
  <c r="C68" i="17" s="1"/>
  <c r="G29" i="17"/>
  <c r="G68" i="17" s="1"/>
  <c r="E29" i="17"/>
  <c r="E68" i="17" s="1"/>
  <c r="C22" i="17"/>
  <c r="C61" i="17" s="1"/>
  <c r="D35" i="17"/>
  <c r="D74" i="17" s="1"/>
  <c r="G12" i="17"/>
  <c r="G51" i="17" s="1"/>
  <c r="D10" i="17"/>
  <c r="D49" i="17" s="1"/>
  <c r="E15" i="17"/>
  <c r="E54" i="17" s="1"/>
  <c r="G35" i="17"/>
  <c r="G74" i="17" s="1"/>
  <c r="D25" i="17"/>
  <c r="D64" i="17" s="1"/>
  <c r="F37" i="17"/>
  <c r="F76" i="17" s="1"/>
  <c r="E28" i="17"/>
  <c r="E67" i="17" s="1"/>
  <c r="C18" i="17"/>
  <c r="C57" i="17" s="1"/>
  <c r="G7" i="17"/>
  <c r="G46" i="17" s="1"/>
  <c r="D37" i="17"/>
  <c r="D76" i="17" s="1"/>
  <c r="D15" i="17"/>
  <c r="D54" i="17" s="1"/>
  <c r="C25" i="17"/>
  <c r="C64" i="17" s="1"/>
  <c r="E5" i="17"/>
  <c r="E44" i="17" s="1"/>
  <c r="E8" i="17"/>
  <c r="E47" i="17" s="1"/>
  <c r="C27" i="17"/>
  <c r="C66" i="17" s="1"/>
  <c r="C28" i="17"/>
  <c r="C67" i="17" s="1"/>
  <c r="C38" i="17"/>
  <c r="C77" i="17" s="1"/>
  <c r="E34" i="17"/>
  <c r="E73" i="17" s="1"/>
  <c r="E20" i="17"/>
  <c r="E59" i="17" s="1"/>
  <c r="E40" i="17"/>
  <c r="E79" i="17" s="1"/>
  <c r="D34" i="17"/>
  <c r="D73" i="17" s="1"/>
  <c r="C19" i="17"/>
  <c r="C58" i="17" s="1"/>
  <c r="D22" i="17"/>
  <c r="D61" i="17" s="1"/>
  <c r="E14" i="17"/>
  <c r="E53" i="17" s="1"/>
  <c r="D28" i="17"/>
  <c r="D67" i="17" s="1"/>
  <c r="D19" i="17"/>
  <c r="D58" i="17" s="1"/>
  <c r="E6" i="17"/>
  <c r="E45" i="17" s="1"/>
  <c r="C20" i="17"/>
  <c r="C59" i="17" s="1"/>
  <c r="C6" i="17"/>
  <c r="C45" i="17" s="1"/>
  <c r="G20" i="17"/>
  <c r="G59" i="17" s="1"/>
  <c r="F28" i="17"/>
  <c r="F67" i="17" s="1"/>
  <c r="E12" i="17"/>
  <c r="E51" i="17" s="1"/>
  <c r="G28" i="17"/>
  <c r="G67" i="17" s="1"/>
  <c r="F38" i="17"/>
  <c r="F77" i="17" s="1"/>
  <c r="G6" i="17"/>
  <c r="G45" i="17" s="1"/>
  <c r="D23" i="17"/>
  <c r="D62" i="17" s="1"/>
  <c r="G13" i="17"/>
  <c r="G52" i="17" s="1"/>
  <c r="G36" i="17"/>
  <c r="G75" i="17" s="1"/>
  <c r="H5" i="17"/>
  <c r="H44" i="17" s="1"/>
  <c r="D13" i="17"/>
  <c r="D52" i="17" s="1"/>
  <c r="H26" i="17"/>
  <c r="H65" i="17" s="1"/>
  <c r="G5" i="17"/>
  <c r="G44" i="17" s="1"/>
  <c r="G40" i="17"/>
  <c r="G79" i="17" s="1"/>
  <c r="E39" i="17"/>
  <c r="E78" i="17" s="1"/>
  <c r="F40" i="17"/>
  <c r="F79" i="17" s="1"/>
  <c r="C16" i="17"/>
  <c r="C55" i="17" s="1"/>
  <c r="F13" i="17"/>
  <c r="F52" i="17" s="1"/>
  <c r="D38" i="17"/>
  <c r="D77" i="17" s="1"/>
  <c r="E27" i="17"/>
  <c r="E66" i="17" s="1"/>
  <c r="H13" i="17"/>
  <c r="H52" i="17" s="1"/>
  <c r="C5" i="17"/>
  <c r="C44" i="17" s="1"/>
  <c r="H18" i="17"/>
  <c r="H57" i="17" s="1"/>
  <c r="H9" i="17"/>
  <c r="H48" i="17" s="1"/>
  <c r="H22" i="17"/>
  <c r="H61" i="17" s="1"/>
  <c r="G22" i="17"/>
  <c r="G61" i="17" s="1"/>
  <c r="F8" i="17"/>
  <c r="F47" i="17" s="1"/>
  <c r="F39" i="17"/>
  <c r="F78" i="17" s="1"/>
  <c r="H39" i="17"/>
  <c r="H78" i="17" s="1"/>
  <c r="C12" i="17"/>
  <c r="C51" i="17" s="1"/>
  <c r="F12" i="17"/>
  <c r="F51" i="17" s="1"/>
  <c r="G39" i="17"/>
  <c r="G78" i="17" s="1"/>
  <c r="C36" i="17"/>
  <c r="C75" i="17" s="1"/>
  <c r="D31" i="17"/>
  <c r="D70" i="17" s="1"/>
  <c r="H20" i="17"/>
  <c r="H59" i="17" s="1"/>
  <c r="D9" i="17"/>
  <c r="D48" i="17" s="1"/>
  <c r="C8" i="17"/>
  <c r="C47" i="17" s="1"/>
  <c r="E11" i="17"/>
  <c r="E50" i="17" s="1"/>
  <c r="D27" i="17"/>
  <c r="D66" i="17" s="1"/>
  <c r="E33" i="17"/>
  <c r="E72" i="17" s="1"/>
  <c r="G11" i="17"/>
  <c r="G50" i="17" s="1"/>
  <c r="C39" i="17"/>
  <c r="C78" i="17" s="1"/>
  <c r="D20" i="17"/>
  <c r="D59" i="17" s="1"/>
  <c r="C23" i="17"/>
  <c r="C62" i="17" s="1"/>
  <c r="E9" i="17"/>
  <c r="E48" i="17" s="1"/>
  <c r="D11" i="17"/>
  <c r="D50" i="17" s="1"/>
  <c r="C7" i="17"/>
  <c r="C46" i="17" s="1"/>
  <c r="F27" i="17"/>
  <c r="F66" i="17" s="1"/>
  <c r="D4" i="17"/>
  <c r="D43" i="17" s="1"/>
  <c r="D6" i="17"/>
  <c r="D45" i="17" s="1"/>
  <c r="D8" i="17"/>
  <c r="D47" i="17" s="1"/>
  <c r="G8" i="17"/>
  <c r="G47" i="17" s="1"/>
  <c r="H27" i="17"/>
  <c r="H66" i="17" s="1"/>
  <c r="E13" i="17"/>
  <c r="E52" i="17" s="1"/>
  <c r="E22" i="17"/>
  <c r="E61" i="17" s="1"/>
  <c r="C11" i="17"/>
  <c r="C50" i="17" s="1"/>
  <c r="F6" i="17"/>
  <c r="F45" i="17" s="1"/>
  <c r="H8" i="17"/>
  <c r="H47" i="17" s="1"/>
  <c r="D39" i="17"/>
  <c r="D78" i="17" s="1"/>
  <c r="E7" i="17"/>
  <c r="E46" i="17" s="1"/>
  <c r="F7" i="17"/>
  <c r="F46" i="17" s="1"/>
  <c r="G25" i="17"/>
  <c r="G64" i="17" s="1"/>
  <c r="F25" i="17"/>
  <c r="F64" i="17" s="1"/>
  <c r="H31" i="17"/>
  <c r="H70" i="17" s="1"/>
  <c r="D7" i="17"/>
  <c r="D46" i="17" s="1"/>
  <c r="D24" i="17"/>
  <c r="D63" i="17" s="1"/>
  <c r="K30" i="16"/>
  <c r="K69" i="16" s="1"/>
  <c r="D32" i="17"/>
  <c r="D71" i="17" s="1"/>
  <c r="F21" i="17"/>
  <c r="F60" i="17" s="1"/>
  <c r="F30" i="17"/>
  <c r="F69" i="17" s="1"/>
  <c r="K16" i="16"/>
  <c r="K55" i="16" s="1"/>
  <c r="K38" i="16"/>
  <c r="K77" i="16" s="1"/>
  <c r="D33" i="17"/>
  <c r="D72" i="17" s="1"/>
  <c r="F23" i="17"/>
  <c r="F62" i="17" s="1"/>
  <c r="F11" i="17"/>
  <c r="F50" i="17" s="1"/>
  <c r="E4" i="29" a="1"/>
  <c r="K20" i="16"/>
  <c r="K59" i="16" s="1"/>
  <c r="C41" i="16"/>
  <c r="C80" i="16" s="1"/>
  <c r="D41" i="16"/>
  <c r="D80" i="16" s="1"/>
  <c r="K32" i="16"/>
  <c r="K71" i="16" s="1"/>
  <c r="K24" i="16"/>
  <c r="K63" i="16" s="1"/>
  <c r="G4" i="29" a="1"/>
  <c r="C32" i="17"/>
  <c r="C71" i="17" s="1"/>
  <c r="D14" i="17"/>
  <c r="D53" i="17" s="1"/>
  <c r="K10" i="16"/>
  <c r="K49" i="16" s="1"/>
  <c r="K35" i="16"/>
  <c r="K74" i="16" s="1"/>
  <c r="H24" i="17"/>
  <c r="H63" i="17" s="1"/>
  <c r="G10" i="17"/>
  <c r="G49" i="17" s="1"/>
  <c r="C24" i="17"/>
  <c r="C63" i="17" s="1"/>
  <c r="K4" i="16"/>
  <c r="K43" i="16" s="1"/>
  <c r="E32" i="17"/>
  <c r="E71" i="17" s="1"/>
  <c r="K15" i="16"/>
  <c r="K54" i="16" s="1"/>
  <c r="K36" i="16"/>
  <c r="K75" i="16" s="1"/>
  <c r="G16" i="17"/>
  <c r="G55" i="17" s="1"/>
  <c r="C35" i="17"/>
  <c r="C74" i="17" s="1"/>
  <c r="K13" i="16"/>
  <c r="K52" i="16" s="1"/>
  <c r="F18" i="17"/>
  <c r="F57" i="17" s="1"/>
  <c r="H21" i="17"/>
  <c r="H60" i="17" s="1"/>
  <c r="C9" i="17"/>
  <c r="C48" i="17" s="1"/>
  <c r="D16" i="17"/>
  <c r="D55" i="17" s="1"/>
  <c r="F35" i="17"/>
  <c r="F74" i="17" s="1"/>
  <c r="F36" i="17"/>
  <c r="F75" i="17" s="1"/>
  <c r="G38" i="17"/>
  <c r="G77" i="17" s="1"/>
  <c r="K5" i="16"/>
  <c r="K44" i="16" s="1"/>
  <c r="H16" i="17"/>
  <c r="H55" i="17" s="1"/>
  <c r="F14" i="17"/>
  <c r="F53" i="17" s="1"/>
  <c r="F26" i="17"/>
  <c r="F65" i="17" s="1"/>
  <c r="H41" i="16"/>
  <c r="H80" i="16" s="1"/>
  <c r="F20" i="17"/>
  <c r="F59" i="17" s="1"/>
  <c r="K6" i="16"/>
  <c r="K45" i="16" s="1"/>
  <c r="K21" i="16"/>
  <c r="K60" i="16" s="1"/>
  <c r="K17" i="16"/>
  <c r="K56" i="16" s="1"/>
  <c r="K34" i="16"/>
  <c r="K73" i="16" s="1"/>
  <c r="F41" i="16"/>
  <c r="F80" i="16" s="1"/>
  <c r="C21" i="17"/>
  <c r="C60" i="17" s="1"/>
  <c r="D26" i="17"/>
  <c r="D65" i="17" s="1"/>
  <c r="K23" i="16"/>
  <c r="K62" i="16" s="1"/>
  <c r="K37" i="16"/>
  <c r="K76" i="16" s="1"/>
  <c r="G26" i="17"/>
  <c r="G65" i="17" s="1"/>
  <c r="G24" i="17"/>
  <c r="G63" i="17" s="1"/>
  <c r="E24" i="17"/>
  <c r="E63" i="17" s="1"/>
  <c r="K9" i="16"/>
  <c r="K48" i="16" s="1"/>
  <c r="E35" i="17"/>
  <c r="E74" i="17" s="1"/>
  <c r="H10" i="17"/>
  <c r="H49" i="17" s="1"/>
  <c r="F32" i="17"/>
  <c r="F71" i="17" s="1"/>
  <c r="K18" i="16"/>
  <c r="K57" i="16" s="1"/>
  <c r="D17" i="17"/>
  <c r="D56" i="17" s="1"/>
  <c r="C15" i="17"/>
  <c r="C54" i="17" s="1"/>
  <c r="C37" i="17"/>
  <c r="C76" i="17" s="1"/>
  <c r="G23" i="17"/>
  <c r="G62" i="17" s="1"/>
  <c r="G30" i="17"/>
  <c r="G69" i="17" s="1"/>
  <c r="F33" i="17"/>
  <c r="F72" i="17" s="1"/>
  <c r="E41" i="16"/>
  <c r="E80" i="16" s="1"/>
  <c r="F4" i="17"/>
  <c r="F43" i="17" s="1"/>
  <c r="H30" i="17"/>
  <c r="H69" i="17" s="1"/>
  <c r="H34" i="17"/>
  <c r="H73" i="17" s="1"/>
  <c r="C34" i="17"/>
  <c r="C73" i="17" s="1"/>
  <c r="K28" i="16"/>
  <c r="K67" i="16" s="1"/>
  <c r="H4" i="17"/>
  <c r="H43" i="17" s="1"/>
  <c r="F34" i="17"/>
  <c r="F73" i="17" s="1"/>
  <c r="K29" i="16"/>
  <c r="K68" i="16" s="1"/>
  <c r="C4" i="25"/>
  <c r="AJ4" i="25"/>
  <c r="AC5" i="25"/>
  <c r="T6" i="25"/>
  <c r="G7" i="25"/>
  <c r="AJ7" i="25"/>
  <c r="W8" i="25"/>
  <c r="R9" i="25"/>
  <c r="K10" i="25"/>
  <c r="AI10" i="25"/>
  <c r="Y11" i="25"/>
  <c r="L12" i="25"/>
  <c r="E13" i="25"/>
  <c r="AK13" i="25"/>
  <c r="T14" i="25"/>
  <c r="K15" i="25"/>
  <c r="AE15" i="25"/>
  <c r="R16" i="25"/>
  <c r="E17" i="25"/>
  <c r="Y17" i="25"/>
  <c r="K18" i="25"/>
  <c r="AC18" i="25"/>
  <c r="K19" i="25"/>
  <c r="AB19" i="25"/>
  <c r="G20" i="25"/>
  <c r="V20" i="25"/>
  <c r="AM20" i="25"/>
  <c r="N21" i="25"/>
  <c r="AB21" i="25"/>
  <c r="F22" i="25"/>
  <c r="S22" i="25"/>
  <c r="AD22" i="25"/>
  <c r="G23" i="25"/>
  <c r="G5" i="25"/>
  <c r="AE5" i="25"/>
  <c r="Z6" i="25"/>
  <c r="S7" i="25"/>
  <c r="F8" i="25"/>
  <c r="AH8" i="25"/>
  <c r="U9" i="25"/>
  <c r="M10" i="25"/>
  <c r="H11" i="25"/>
  <c r="AD11" i="25"/>
  <c r="Y12" i="25"/>
  <c r="L13" i="25"/>
  <c r="AM13" i="25"/>
  <c r="AE14" i="25"/>
  <c r="M15" i="25"/>
  <c r="AK15" i="25"/>
  <c r="U16" i="25"/>
  <c r="J17" i="25"/>
  <c r="AH17" i="25"/>
  <c r="P18" i="25"/>
  <c r="AF18" i="25"/>
  <c r="P19" i="25"/>
  <c r="AF19" i="25"/>
  <c r="J20" i="25"/>
  <c r="AB20" i="25"/>
  <c r="D21" i="25"/>
  <c r="R21" i="25"/>
  <c r="AG21" i="25"/>
  <c r="I22" i="25"/>
  <c r="U22" i="25"/>
  <c r="AI22" i="25"/>
  <c r="I23" i="25"/>
  <c r="M5" i="25"/>
  <c r="D6" i="25"/>
  <c r="AB6" i="25"/>
  <c r="T7" i="25"/>
  <c r="G8" i="25"/>
  <c r="AK8" i="25"/>
  <c r="AF9" i="25"/>
  <c r="N10" i="25"/>
  <c r="I11" i="25"/>
  <c r="AG11" i="25"/>
  <c r="Z12" i="25"/>
  <c r="Q13" i="25"/>
  <c r="D14" i="25"/>
  <c r="AF14" i="25"/>
  <c r="O15" i="25"/>
  <c r="E16" i="25"/>
  <c r="AC16" i="25"/>
  <c r="K17" i="25"/>
  <c r="AI17" i="25"/>
  <c r="Q18" i="25"/>
  <c r="AL18" i="25"/>
  <c r="Q19" i="25"/>
  <c r="AG19" i="25"/>
  <c r="N20" i="25"/>
  <c r="AD20" i="25"/>
  <c r="E21" i="25"/>
  <c r="U21" i="25"/>
  <c r="AH21" i="25"/>
  <c r="J22" i="25"/>
  <c r="Y22" i="25"/>
  <c r="AJ22" i="25"/>
  <c r="J23" i="25"/>
  <c r="N5" i="25"/>
  <c r="O6" i="25"/>
  <c r="W7" i="25"/>
  <c r="AF8" i="25"/>
  <c r="AI9" i="25"/>
  <c r="K11" i="25"/>
  <c r="K12" i="25"/>
  <c r="W13" i="25"/>
  <c r="Y14" i="25"/>
  <c r="Z15" i="25"/>
  <c r="AD16" i="25"/>
  <c r="X17" i="25"/>
  <c r="V18" i="25"/>
  <c r="O19" i="25"/>
  <c r="C20" i="25"/>
  <c r="AE20" i="25"/>
  <c r="M21" i="25"/>
  <c r="AK21" i="25"/>
  <c r="T22" i="25"/>
  <c r="AM22" i="25"/>
  <c r="T23" i="25"/>
  <c r="AG23" i="25"/>
  <c r="H24" i="25"/>
  <c r="S24" i="25"/>
  <c r="AG24" i="25"/>
  <c r="G25" i="25"/>
  <c r="S25" i="25"/>
  <c r="AF25" i="25"/>
  <c r="G26" i="25"/>
  <c r="R26" i="25"/>
  <c r="AF26" i="25"/>
  <c r="F27" i="25"/>
  <c r="R27" i="25"/>
  <c r="AF27" i="25"/>
  <c r="F28" i="25"/>
  <c r="P28" i="25"/>
  <c r="AB28" i="25"/>
  <c r="AL28" i="25"/>
  <c r="K29" i="25"/>
  <c r="W29" i="25"/>
  <c r="AG29" i="25"/>
  <c r="F30" i="25"/>
  <c r="Q30" i="25"/>
  <c r="Z30" i="25"/>
  <c r="AI30" i="25"/>
  <c r="G31" i="25"/>
  <c r="P31" i="25"/>
  <c r="Y31" i="25"/>
  <c r="AG31" i="25"/>
  <c r="D32" i="25"/>
  <c r="L32" i="25"/>
  <c r="T32" i="25"/>
  <c r="AB32" i="25"/>
  <c r="AJ32" i="25"/>
  <c r="G33" i="25"/>
  <c r="O33" i="25"/>
  <c r="W33" i="25"/>
  <c r="AE33" i="25"/>
  <c r="AM33" i="25"/>
  <c r="J34" i="25"/>
  <c r="R34" i="25"/>
  <c r="Z34" i="25"/>
  <c r="AH34" i="25"/>
  <c r="E35" i="25"/>
  <c r="M35" i="25"/>
  <c r="U35" i="25"/>
  <c r="AC35" i="25"/>
  <c r="AK35" i="25"/>
  <c r="H36" i="25"/>
  <c r="P36" i="25"/>
  <c r="X36" i="25"/>
  <c r="AF36" i="25"/>
  <c r="C37" i="25"/>
  <c r="K37" i="25"/>
  <c r="S37" i="25"/>
  <c r="AA37" i="25"/>
  <c r="AI37" i="25"/>
  <c r="F38" i="25"/>
  <c r="N38" i="25"/>
  <c r="V38" i="25"/>
  <c r="AD38" i="25"/>
  <c r="AL38" i="25"/>
  <c r="I39" i="25"/>
  <c r="Q39" i="25"/>
  <c r="Y39" i="25"/>
  <c r="AG39" i="25"/>
  <c r="D40" i="25"/>
  <c r="L40" i="25"/>
  <c r="T40" i="25"/>
  <c r="AB40" i="25"/>
  <c r="AJ40" i="25"/>
  <c r="O5" i="25"/>
  <c r="W6" i="25"/>
  <c r="AB7" i="25"/>
  <c r="AL8" i="25"/>
  <c r="AK9" i="25"/>
  <c r="N11" i="25"/>
  <c r="V12" i="25"/>
  <c r="Y13" i="25"/>
  <c r="AJ14" i="25"/>
  <c r="AA15" i="25"/>
  <c r="AE16" i="25"/>
  <c r="Z17" i="25"/>
  <c r="AA18" i="25"/>
  <c r="S19" i="25"/>
  <c r="F20" i="25"/>
  <c r="AF20" i="25"/>
  <c r="O21" i="25"/>
  <c r="AL21" i="25"/>
  <c r="Z22" i="25"/>
  <c r="F23" i="25"/>
  <c r="U23" i="25"/>
  <c r="AH23" i="25"/>
  <c r="I24" i="25"/>
  <c r="T24" i="25"/>
  <c r="AH24" i="25"/>
  <c r="H25" i="25"/>
  <c r="T25" i="25"/>
  <c r="AH25" i="25"/>
  <c r="H26" i="25"/>
  <c r="S26" i="25"/>
  <c r="AG26" i="25"/>
  <c r="H27" i="25"/>
  <c r="S27" i="25"/>
  <c r="AG27" i="25"/>
  <c r="G28" i="25"/>
  <c r="Q28" i="25"/>
  <c r="AC28" i="25"/>
  <c r="AM28" i="25"/>
  <c r="L29" i="25"/>
  <c r="X29" i="25"/>
  <c r="AH29" i="25"/>
  <c r="G30" i="25"/>
  <c r="R30" i="25"/>
  <c r="AA30" i="25"/>
  <c r="AJ30" i="25"/>
  <c r="H31" i="25"/>
  <c r="Q31" i="25"/>
  <c r="Z31" i="25"/>
  <c r="AH31" i="25"/>
  <c r="E32" i="25"/>
  <c r="M32" i="25"/>
  <c r="U32" i="25"/>
  <c r="AC32" i="25"/>
  <c r="AK32" i="25"/>
  <c r="H33" i="25"/>
  <c r="P33" i="25"/>
  <c r="X33" i="25"/>
  <c r="AF33" i="25"/>
  <c r="C34" i="25"/>
  <c r="K34" i="25"/>
  <c r="S34" i="25"/>
  <c r="AA34" i="25"/>
  <c r="AI34" i="25"/>
  <c r="F35" i="25"/>
  <c r="N35" i="25"/>
  <c r="V35" i="25"/>
  <c r="Y5" i="25"/>
  <c r="AE6" i="25"/>
  <c r="AI7" i="25"/>
  <c r="E9" i="25"/>
  <c r="L10" i="25"/>
  <c r="O11" i="25"/>
  <c r="AA12" i="25"/>
  <c r="AB13" i="25"/>
  <c r="AK14" i="25"/>
  <c r="AJ15" i="25"/>
  <c r="AF16" i="25"/>
  <c r="AK17" i="25"/>
  <c r="AB18" i="25"/>
  <c r="V19" i="25"/>
  <c r="I20" i="25"/>
  <c r="AG20" i="25"/>
  <c r="V21" i="25"/>
  <c r="E22" i="25"/>
  <c r="AA22" i="25"/>
  <c r="H23" i="25"/>
  <c r="X23" i="25"/>
  <c r="AJ23" i="25"/>
  <c r="AB5" i="25"/>
  <c r="I6" i="25"/>
  <c r="R8" i="25"/>
  <c r="T10" i="25"/>
  <c r="D12" i="25"/>
  <c r="G14" i="25"/>
  <c r="X15" i="25"/>
  <c r="M17" i="25"/>
  <c r="AD18" i="25"/>
  <c r="AI19" i="25"/>
  <c r="C21" i="25"/>
  <c r="AJ21" i="25"/>
  <c r="AH22" i="25"/>
  <c r="Y23" i="25"/>
  <c r="E24" i="25"/>
  <c r="X24" i="25"/>
  <c r="AK24" i="25"/>
  <c r="P25" i="25"/>
  <c r="AI25" i="25"/>
  <c r="N26" i="25"/>
  <c r="AA26" i="25"/>
  <c r="I27" i="25"/>
  <c r="Y27" i="25"/>
  <c r="D28" i="25"/>
  <c r="T28" i="25"/>
  <c r="AF28" i="25"/>
  <c r="I29" i="25"/>
  <c r="Y29" i="25"/>
  <c r="AM29" i="25"/>
  <c r="N30" i="25"/>
  <c r="AB30" i="25"/>
  <c r="AM30" i="25"/>
  <c r="N31" i="25"/>
  <c r="AA31" i="25"/>
  <c r="AK31" i="25"/>
  <c r="J32" i="25"/>
  <c r="V32" i="25"/>
  <c r="AF32" i="25"/>
  <c r="E33" i="25"/>
  <c r="Q33" i="25"/>
  <c r="AA33" i="25"/>
  <c r="AK33" i="25"/>
  <c r="L34" i="25"/>
  <c r="V34" i="25"/>
  <c r="AF34" i="25"/>
  <c r="G35" i="25"/>
  <c r="Q35" i="25"/>
  <c r="AA35" i="25"/>
  <c r="AJ35" i="25"/>
  <c r="I36" i="25"/>
  <c r="R36" i="25"/>
  <c r="AA36" i="25"/>
  <c r="AJ36" i="25"/>
  <c r="H37" i="25"/>
  <c r="Q37" i="25"/>
  <c r="Z37" i="25"/>
  <c r="AJ37" i="25"/>
  <c r="H38" i="25"/>
  <c r="Q38" i="25"/>
  <c r="Z38" i="25"/>
  <c r="AI38" i="25"/>
  <c r="G39" i="25"/>
  <c r="P39" i="25"/>
  <c r="Z39" i="25"/>
  <c r="AI39" i="25"/>
  <c r="G40" i="25"/>
  <c r="P40" i="25"/>
  <c r="Y40" i="25"/>
  <c r="AH40" i="25"/>
  <c r="C7" i="25"/>
  <c r="U8" i="25"/>
  <c r="AA10" i="25"/>
  <c r="J12" i="25"/>
  <c r="P14" i="25"/>
  <c r="F16" i="25"/>
  <c r="U17" i="25"/>
  <c r="C19" i="25"/>
  <c r="AM19" i="25"/>
  <c r="F21" i="25"/>
  <c r="H22" i="25"/>
  <c r="AK22" i="25"/>
  <c r="Z23" i="25"/>
  <c r="G24" i="25"/>
  <c r="Y24" i="25"/>
  <c r="AM24" i="25"/>
  <c r="R25" i="25"/>
  <c r="AJ25" i="25"/>
  <c r="O26" i="25"/>
  <c r="AC26" i="25"/>
  <c r="J27" i="25"/>
  <c r="Z27" i="25"/>
  <c r="E28" i="25"/>
  <c r="U28" i="25"/>
  <c r="AG28" i="25"/>
  <c r="J29" i="25"/>
  <c r="Z29" i="25"/>
  <c r="C30" i="25"/>
  <c r="O30" i="25"/>
  <c r="AC30" i="25"/>
  <c r="D31" i="25"/>
  <c r="O31" i="25"/>
  <c r="AB31" i="25"/>
  <c r="AL31" i="25"/>
  <c r="K32" i="25"/>
  <c r="W32" i="25"/>
  <c r="AG32" i="25"/>
  <c r="F33" i="25"/>
  <c r="R33" i="25"/>
  <c r="AB33" i="25"/>
  <c r="AL33" i="25"/>
  <c r="M34" i="25"/>
  <c r="W34" i="25"/>
  <c r="AG34" i="25"/>
  <c r="H35" i="25"/>
  <c r="R35" i="25"/>
  <c r="AB35" i="25"/>
  <c r="AL35" i="25"/>
  <c r="J36" i="25"/>
  <c r="S36" i="25"/>
  <c r="AB36" i="25"/>
  <c r="AK36" i="25"/>
  <c r="I37" i="25"/>
  <c r="R37" i="25"/>
  <c r="AB37" i="25"/>
  <c r="AK37" i="25"/>
  <c r="I38" i="25"/>
  <c r="R38" i="25"/>
  <c r="AA38" i="25"/>
  <c r="AJ38" i="25"/>
  <c r="H39" i="25"/>
  <c r="R39" i="25"/>
  <c r="AA39" i="25"/>
  <c r="AJ39" i="25"/>
  <c r="H40" i="25"/>
  <c r="Q40" i="25"/>
  <c r="Z40" i="25"/>
  <c r="AI40" i="25"/>
  <c r="R4" i="25"/>
  <c r="E7" i="25"/>
  <c r="K9" i="25"/>
  <c r="AF10" i="25"/>
  <c r="AL12" i="25"/>
  <c r="R14" i="25"/>
  <c r="O16" i="25"/>
  <c r="F5" i="25"/>
  <c r="G6" i="25"/>
  <c r="E8" i="25"/>
  <c r="AG9" i="25"/>
  <c r="AA11" i="25"/>
  <c r="T13" i="25"/>
  <c r="L15" i="25"/>
  <c r="AK16" i="25"/>
  <c r="L18" i="25"/>
  <c r="AA19" i="25"/>
  <c r="AA20" i="25"/>
  <c r="AA21" i="25"/>
  <c r="AB22" i="25"/>
  <c r="Q23" i="25"/>
  <c r="AL23" i="25"/>
  <c r="Q24" i="25"/>
  <c r="AI24" i="25"/>
  <c r="N25" i="25"/>
  <c r="AB25" i="25"/>
  <c r="I26" i="25"/>
  <c r="Y26" i="25"/>
  <c r="D27" i="25"/>
  <c r="V27" i="25"/>
  <c r="AJ27" i="25"/>
  <c r="N28" i="25"/>
  <c r="AD28" i="25"/>
  <c r="G29" i="25"/>
  <c r="S29" i="25"/>
  <c r="AI29" i="25"/>
  <c r="L30" i="25"/>
  <c r="U7" i="25"/>
  <c r="X11" i="25"/>
  <c r="J15" i="25"/>
  <c r="E18" i="25"/>
  <c r="Q20" i="25"/>
  <c r="Y21" i="25"/>
  <c r="L23" i="25"/>
  <c r="AM23" i="25"/>
  <c r="AB24" i="25"/>
  <c r="W25" i="25"/>
  <c r="F26" i="25"/>
  <c r="AI26" i="25"/>
  <c r="X27" i="25"/>
  <c r="L28" i="25"/>
  <c r="AJ28" i="25"/>
  <c r="R29" i="25"/>
  <c r="E30" i="25"/>
  <c r="W30" i="25"/>
  <c r="E31" i="25"/>
  <c r="U31" i="25"/>
  <c r="AI31" i="25"/>
  <c r="N32" i="25"/>
  <c r="Z32" i="25"/>
  <c r="C33" i="25"/>
  <c r="S33" i="25"/>
  <c r="AG33" i="25"/>
  <c r="H34" i="25"/>
  <c r="X34" i="25"/>
  <c r="AL34" i="25"/>
  <c r="O35" i="25"/>
  <c r="AD35" i="25"/>
  <c r="D36" i="25"/>
  <c r="O36" i="25"/>
  <c r="AC36" i="25"/>
  <c r="D37" i="25"/>
  <c r="O37" i="25"/>
  <c r="AC37" i="25"/>
  <c r="C38" i="25"/>
  <c r="O38" i="25"/>
  <c r="AB38" i="25"/>
  <c r="C39" i="25"/>
  <c r="N39" i="25"/>
  <c r="AB39" i="25"/>
  <c r="AM39" i="25"/>
  <c r="N40" i="25"/>
  <c r="AA40" i="25"/>
  <c r="AM40" i="25"/>
  <c r="P8" i="25"/>
  <c r="C12" i="25"/>
  <c r="W15" i="25"/>
  <c r="I18" i="25"/>
  <c r="R20" i="25"/>
  <c r="AE21" i="25"/>
  <c r="O23" i="25"/>
  <c r="J24" i="25"/>
  <c r="AC24" i="25"/>
  <c r="X25" i="25"/>
  <c r="J26" i="25"/>
  <c r="AK26" i="25"/>
  <c r="AA27" i="25"/>
  <c r="M28" i="25"/>
  <c r="AK28" i="25"/>
  <c r="T29" i="25"/>
  <c r="J30" i="25"/>
  <c r="Y30" i="25"/>
  <c r="F31" i="25"/>
  <c r="V31" i="25"/>
  <c r="AJ31" i="25"/>
  <c r="O32" i="25"/>
  <c r="AA32" i="25"/>
  <c r="D33" i="25"/>
  <c r="T33" i="25"/>
  <c r="AH33" i="25"/>
  <c r="I34" i="25"/>
  <c r="Y34" i="25"/>
  <c r="AM34" i="25"/>
  <c r="P35" i="25"/>
  <c r="AE35" i="25"/>
  <c r="E36" i="25"/>
  <c r="Q36" i="25"/>
  <c r="AD36" i="25"/>
  <c r="E37" i="25"/>
  <c r="P37" i="25"/>
  <c r="AD37" i="25"/>
  <c r="D38" i="25"/>
  <c r="P38" i="25"/>
  <c r="AC38" i="25"/>
  <c r="D39" i="25"/>
  <c r="O39" i="25"/>
  <c r="AC39" i="25"/>
  <c r="C40" i="25"/>
  <c r="O40" i="25"/>
  <c r="AC40" i="25"/>
  <c r="V8" i="25"/>
  <c r="AB12" i="25"/>
  <c r="G16" i="25"/>
  <c r="S18" i="25"/>
  <c r="S20" i="25"/>
  <c r="L22" i="25"/>
  <c r="P23" i="25"/>
  <c r="K24" i="25"/>
  <c r="AJ24" i="25"/>
  <c r="Z25" i="25"/>
  <c r="P26" i="25"/>
  <c r="AL26" i="25"/>
  <c r="AB27" i="25"/>
  <c r="O28" i="25"/>
  <c r="C29" i="25"/>
  <c r="AA29" i="25"/>
  <c r="K30" i="25"/>
  <c r="AD30" i="25"/>
  <c r="I31" i="25"/>
  <c r="W31" i="25"/>
  <c r="AM31" i="25"/>
  <c r="P32" i="25"/>
  <c r="AD32" i="25"/>
  <c r="I33" i="25"/>
  <c r="U33" i="25"/>
  <c r="AI33" i="25"/>
  <c r="N34" i="25"/>
  <c r="AB34" i="25"/>
  <c r="C35" i="25"/>
  <c r="S35" i="25"/>
  <c r="AF35" i="25"/>
  <c r="F36" i="25"/>
  <c r="T36" i="25"/>
  <c r="AE36" i="25"/>
  <c r="F37" i="25"/>
  <c r="T37" i="25"/>
  <c r="AE37" i="25"/>
  <c r="E38" i="25"/>
  <c r="S38" i="25"/>
  <c r="AE38" i="25"/>
  <c r="E39" i="25"/>
  <c r="S39" i="25"/>
  <c r="AD39" i="25"/>
  <c r="E40" i="25"/>
  <c r="R40" i="25"/>
  <c r="AD40" i="25"/>
  <c r="M9" i="25"/>
  <c r="D13" i="25"/>
  <c r="P16" i="25"/>
  <c r="D19" i="25"/>
  <c r="AD5" i="25"/>
  <c r="S9" i="25"/>
  <c r="D7" i="25"/>
  <c r="AB10" i="25"/>
  <c r="Q14" i="25"/>
  <c r="V17" i="25"/>
  <c r="W19" i="25"/>
  <c r="L21" i="25"/>
  <c r="AC22" i="25"/>
  <c r="AD23" i="25"/>
  <c r="Z24" i="25"/>
  <c r="K25" i="25"/>
  <c r="AL25" i="25"/>
  <c r="Z26" i="25"/>
  <c r="P27" i="25"/>
  <c r="H28" i="25"/>
  <c r="Y28" i="25"/>
  <c r="P29" i="25"/>
  <c r="AJ29" i="25"/>
  <c r="AM14" i="25"/>
  <c r="AL20" i="25"/>
  <c r="AB23" i="25"/>
  <c r="F25" i="25"/>
  <c r="W26" i="25"/>
  <c r="AI27" i="25"/>
  <c r="H29" i="25"/>
  <c r="S30" i="25"/>
  <c r="AL30" i="25"/>
  <c r="AD31" i="25"/>
  <c r="Q32" i="25"/>
  <c r="AL32" i="25"/>
  <c r="Y33" i="25"/>
  <c r="G34" i="25"/>
  <c r="AE34" i="25"/>
  <c r="T35" i="25"/>
  <c r="AM35" i="25"/>
  <c r="V36" i="25"/>
  <c r="AM36" i="25"/>
  <c r="W37" i="25"/>
  <c r="G38" i="25"/>
  <c r="X38" i="25"/>
  <c r="J39" i="25"/>
  <c r="X39" i="25"/>
  <c r="J40" i="25"/>
  <c r="AE40" i="25"/>
  <c r="S16" i="25"/>
  <c r="K21" i="25"/>
  <c r="AC23" i="25"/>
  <c r="J25" i="25"/>
  <c r="X26" i="25"/>
  <c r="AK27" i="25"/>
  <c r="O29" i="25"/>
  <c r="T30" i="25"/>
  <c r="J31" i="25"/>
  <c r="AE31" i="25"/>
  <c r="R32" i="25"/>
  <c r="AM32" i="25"/>
  <c r="Z33" i="25"/>
  <c r="O34" i="25"/>
  <c r="AJ34" i="25"/>
  <c r="W35" i="25"/>
  <c r="C36" i="25"/>
  <c r="W36" i="25"/>
  <c r="G37" i="25"/>
  <c r="X37" i="25"/>
  <c r="J38" i="25"/>
  <c r="Y38" i="25"/>
  <c r="K39" i="25"/>
  <c r="AE39" i="25"/>
  <c r="K40" i="25"/>
  <c r="AF40" i="25"/>
  <c r="H6" i="25"/>
  <c r="F17" i="25"/>
  <c r="W21" i="25"/>
  <c r="AK23" i="25"/>
  <c r="O25" i="25"/>
  <c r="AH26" i="25"/>
  <c r="I28" i="25"/>
  <c r="Q29" i="25"/>
  <c r="U30" i="25"/>
  <c r="L31" i="25"/>
  <c r="AF31" i="25"/>
  <c r="S32" i="25"/>
  <c r="J33" i="25"/>
  <c r="AC33" i="25"/>
  <c r="P34" i="25"/>
  <c r="AK34" i="25"/>
  <c r="X35" i="25"/>
  <c r="G36" i="25"/>
  <c r="Y36" i="25"/>
  <c r="J37" i="25"/>
  <c r="Y37" i="25"/>
  <c r="K38" i="25"/>
  <c r="AF38" i="25"/>
  <c r="L39" i="25"/>
  <c r="AF39" i="25"/>
  <c r="M40" i="25"/>
  <c r="AG40" i="25"/>
  <c r="J7" i="25"/>
  <c r="AL17" i="25"/>
  <c r="O22" i="25"/>
  <c r="O24" i="25"/>
  <c r="AA25" i="25"/>
  <c r="E27" i="25"/>
  <c r="V28" i="25"/>
  <c r="AB29" i="25"/>
  <c r="V30" i="25"/>
  <c r="M31" i="25"/>
  <c r="C32" i="25"/>
  <c r="X32" i="25"/>
  <c r="K33" i="25"/>
  <c r="AD33" i="25"/>
  <c r="Q34" i="25"/>
  <c r="D35" i="25"/>
  <c r="Y35" i="25"/>
  <c r="K36" i="25"/>
  <c r="Z36" i="25"/>
  <c r="L37" i="25"/>
  <c r="AF37" i="25"/>
  <c r="L38" i="25"/>
  <c r="AG38" i="25"/>
  <c r="M39" i="25"/>
  <c r="AH39" i="25"/>
  <c r="S40" i="25"/>
  <c r="AK40" i="25"/>
  <c r="AH9" i="25"/>
  <c r="F19" i="25"/>
  <c r="Q22" i="25"/>
  <c r="P24" i="25"/>
  <c r="AC25" i="25"/>
  <c r="M27" i="25"/>
  <c r="W28" i="25"/>
  <c r="AE29" i="25"/>
  <c r="AE30" i="25"/>
  <c r="R31" i="25"/>
  <c r="F32" i="25"/>
  <c r="Y32" i="25"/>
  <c r="L33" i="25"/>
  <c r="AJ33" i="25"/>
  <c r="T34" i="25"/>
  <c r="I35" i="25"/>
  <c r="Z35" i="25"/>
  <c r="L36" i="25"/>
  <c r="AG36" i="25"/>
  <c r="M37" i="25"/>
  <c r="AG37" i="25"/>
  <c r="M38" i="25"/>
  <c r="AH38" i="25"/>
  <c r="T39" i="25"/>
  <c r="AK39" i="25"/>
  <c r="U40" i="25"/>
  <c r="AL40" i="25"/>
  <c r="F13" i="25"/>
  <c r="AD19" i="25"/>
  <c r="AL22" i="25"/>
  <c r="AA24" i="25"/>
  <c r="E26" i="25"/>
  <c r="Q27" i="25"/>
  <c r="AE28" i="25"/>
  <c r="D30" i="25"/>
  <c r="AH30" i="25"/>
  <c r="X31" i="25"/>
  <c r="H32" i="25"/>
  <c r="AH32" i="25"/>
  <c r="N33" i="25"/>
  <c r="E34" i="25"/>
  <c r="AC34" i="25"/>
  <c r="K35" i="25"/>
  <c r="AH35" i="25"/>
  <c r="N36" i="25"/>
  <c r="AI36" i="25"/>
  <c r="U37" i="25"/>
  <c r="AL37" i="25"/>
  <c r="U38" i="25"/>
  <c r="AM38" i="25"/>
  <c r="V39" i="25"/>
  <c r="F40" i="25"/>
  <c r="W40" i="25"/>
  <c r="AJ10" i="25"/>
  <c r="AK25" i="25"/>
  <c r="AG30" i="25"/>
  <c r="M33" i="25"/>
  <c r="AG35" i="25"/>
  <c r="AH37" i="25"/>
  <c r="AL39" i="25"/>
  <c r="AL13" i="25"/>
  <c r="Q26" i="25"/>
  <c r="AK30" i="25"/>
  <c r="V33" i="25"/>
  <c r="AI35" i="25"/>
  <c r="AM37" i="25"/>
  <c r="I40" i="25"/>
  <c r="G19" i="25"/>
  <c r="N27" i="25"/>
  <c r="T31" i="25"/>
  <c r="D34" i="25"/>
  <c r="M36" i="25"/>
  <c r="T38" i="25"/>
  <c r="V40" i="25"/>
  <c r="T20" i="25"/>
  <c r="AH27" i="25"/>
  <c r="AC31" i="25"/>
  <c r="F34" i="25"/>
  <c r="U36" i="25"/>
  <c r="W38" i="25"/>
  <c r="X40" i="25"/>
  <c r="R22" i="25"/>
  <c r="X28" i="25"/>
  <c r="G32" i="25"/>
  <c r="U34" i="25"/>
  <c r="AH36" i="25"/>
  <c r="AK38" i="25"/>
  <c r="R24" i="25"/>
  <c r="AF29" i="25"/>
  <c r="AE32" i="25"/>
  <c r="J35" i="25"/>
  <c r="N37" i="25"/>
  <c r="U39" i="25"/>
  <c r="R23" i="25"/>
  <c r="AL36" i="25"/>
  <c r="E25" i="25"/>
  <c r="V37" i="25"/>
  <c r="D29" i="25"/>
  <c r="F39" i="25"/>
  <c r="M30" i="25"/>
  <c r="W39" i="25"/>
  <c r="I32" i="25"/>
  <c r="AD34" i="25"/>
  <c r="AI32" i="25"/>
  <c r="L35" i="25"/>
  <c r="N4" i="25"/>
  <c r="AA16" i="25"/>
  <c r="O13" i="25"/>
  <c r="Z9" i="25"/>
  <c r="AM5" i="25"/>
  <c r="V29" i="25"/>
  <c r="AD27" i="25"/>
  <c r="AE25" i="25"/>
  <c r="AF23" i="25"/>
  <c r="AD21" i="25"/>
  <c r="N19" i="25"/>
  <c r="J16" i="25"/>
  <c r="AI12" i="25"/>
  <c r="I9" i="25"/>
  <c r="T5" i="25"/>
  <c r="X30" i="25"/>
  <c r="AH28" i="25"/>
  <c r="AM26" i="25"/>
  <c r="C25" i="25"/>
  <c r="D23" i="25"/>
  <c r="AH20" i="25"/>
  <c r="F18" i="25"/>
  <c r="C15" i="25"/>
  <c r="P11" i="25"/>
  <c r="AC7" i="25"/>
  <c r="E4" i="25"/>
  <c r="AF5" i="25"/>
  <c r="V7" i="25"/>
  <c r="L9" i="25"/>
  <c r="AM10" i="25"/>
  <c r="AC12" i="25"/>
  <c r="S14" i="25"/>
  <c r="I16" i="25"/>
  <c r="AJ17" i="25"/>
  <c r="Z19" i="25"/>
  <c r="P21" i="25"/>
  <c r="AE4" i="25"/>
  <c r="U6" i="25"/>
  <c r="K8" i="25"/>
  <c r="AL9" i="25"/>
  <c r="AB11" i="25"/>
  <c r="R13" i="25"/>
  <c r="X4" i="25"/>
  <c r="N6" i="25"/>
  <c r="D8" i="25"/>
  <c r="AE9" i="25"/>
  <c r="U11" i="25"/>
  <c r="K13" i="25"/>
  <c r="AL14" i="25"/>
  <c r="AB16" i="25"/>
  <c r="R18" i="25"/>
  <c r="H20" i="25"/>
  <c r="AJ5" i="25"/>
  <c r="Z8" i="25"/>
  <c r="Q11" i="25"/>
  <c r="I14" i="25"/>
  <c r="W16" i="25"/>
  <c r="AI18" i="25"/>
  <c r="L6" i="25"/>
  <c r="C9" i="25"/>
  <c r="AF11" i="25"/>
  <c r="X14" i="25"/>
  <c r="AI16" i="25"/>
  <c r="I19" i="25"/>
  <c r="Q21" i="25"/>
  <c r="K23" i="25"/>
  <c r="AL24" i="25"/>
  <c r="AB26" i="25"/>
  <c r="AB4" i="25"/>
  <c r="K16" i="25"/>
  <c r="AJ12" i="25"/>
  <c r="J9" i="25"/>
  <c r="U5" i="25"/>
  <c r="N29" i="25"/>
  <c r="U27" i="25"/>
  <c r="V25" i="25"/>
  <c r="W23" i="25"/>
  <c r="T21" i="25"/>
  <c r="AK18" i="25"/>
  <c r="AH15" i="25"/>
  <c r="Q12" i="25"/>
  <c r="AD8" i="25"/>
  <c r="D5" i="25"/>
  <c r="P30" i="25"/>
  <c r="Z28" i="25"/>
  <c r="AD26" i="25"/>
  <c r="AE24" i="25"/>
  <c r="AE22" i="25"/>
  <c r="W20" i="25"/>
  <c r="AA17" i="25"/>
  <c r="Z14" i="25"/>
  <c r="AK10" i="25"/>
  <c r="K7" i="25"/>
  <c r="M4" i="25"/>
  <c r="C6" i="25"/>
  <c r="AD7" i="25"/>
  <c r="T9" i="25"/>
  <c r="J11" i="25"/>
  <c r="AK12" i="25"/>
  <c r="AA14" i="25"/>
  <c r="Q16" i="25"/>
  <c r="G18" i="25"/>
  <c r="AH19" i="25"/>
  <c r="X21" i="25"/>
  <c r="AM4" i="25"/>
  <c r="AC6" i="25"/>
  <c r="S8" i="25"/>
  <c r="I10" i="25"/>
  <c r="AJ11" i="25"/>
  <c r="Z13" i="25"/>
  <c r="AF4" i="25"/>
  <c r="V6" i="25"/>
  <c r="L8" i="25"/>
  <c r="AM9" i="25"/>
  <c r="AC11" i="25"/>
  <c r="S13" i="25"/>
  <c r="I15" i="25"/>
  <c r="AJ16" i="25"/>
  <c r="Z18" i="25"/>
  <c r="P20" i="25"/>
  <c r="J6" i="25"/>
  <c r="AM8" i="25"/>
  <c r="AE11" i="25"/>
  <c r="W14" i="25"/>
  <c r="AH16" i="25"/>
  <c r="H19" i="25"/>
  <c r="Y6" i="25"/>
  <c r="Q9" i="25"/>
  <c r="I12" i="25"/>
  <c r="AH14" i="25"/>
  <c r="I17" i="25"/>
  <c r="T19" i="25"/>
  <c r="Z21" i="25"/>
  <c r="S23" i="25"/>
  <c r="I25" i="25"/>
  <c r="AJ26" i="25"/>
  <c r="L4" i="25"/>
  <c r="AI15" i="25"/>
  <c r="R12" i="25"/>
  <c r="AE8" i="25"/>
  <c r="E5" i="25"/>
  <c r="F29" i="25"/>
  <c r="L27" i="25"/>
  <c r="M25" i="25"/>
  <c r="N23" i="25"/>
  <c r="J21" i="25"/>
  <c r="U18" i="25"/>
  <c r="T15" i="25"/>
  <c r="AL11" i="25"/>
  <c r="J8" i="25"/>
  <c r="Y4" i="25"/>
  <c r="H30" i="25"/>
  <c r="R28" i="25"/>
  <c r="U26" i="25"/>
  <c r="U24" i="25"/>
  <c r="V22" i="25"/>
  <c r="K20" i="25"/>
  <c r="N17" i="25"/>
  <c r="H14" i="25"/>
  <c r="U10" i="25"/>
  <c r="AF6" i="25"/>
  <c r="U4" i="25"/>
  <c r="K6" i="25"/>
  <c r="AL7" i="25"/>
  <c r="AB9" i="25"/>
  <c r="R11" i="25"/>
  <c r="H13" i="25"/>
  <c r="AI14" i="25"/>
  <c r="Y16" i="25"/>
  <c r="O18" i="25"/>
  <c r="E20" i="25"/>
  <c r="AF21" i="25"/>
  <c r="J5" i="25"/>
  <c r="AK6" i="25"/>
  <c r="AA8" i="25"/>
  <c r="Q10" i="25"/>
  <c r="G12" i="25"/>
  <c r="AH13" i="25"/>
  <c r="C5" i="25"/>
  <c r="AD6" i="25"/>
  <c r="T8" i="25"/>
  <c r="J10" i="25"/>
  <c r="AK11" i="25"/>
  <c r="AA13" i="25"/>
  <c r="Q15" i="25"/>
  <c r="G17" i="25"/>
  <c r="AH18" i="25"/>
  <c r="X20" i="25"/>
  <c r="X6" i="25"/>
  <c r="P9" i="25"/>
  <c r="F12" i="25"/>
  <c r="AG14" i="25"/>
  <c r="H17" i="25"/>
  <c r="J4" i="25"/>
  <c r="AM6" i="25"/>
  <c r="AC9" i="25"/>
  <c r="T12" i="25"/>
  <c r="H15" i="25"/>
  <c r="S17" i="25"/>
  <c r="AE19" i="25"/>
  <c r="AI21" i="25"/>
  <c r="AA23" i="25"/>
  <c r="Q25" i="25"/>
  <c r="G27" i="25"/>
  <c r="AA4" i="25"/>
  <c r="U15" i="25"/>
  <c r="AM11" i="25"/>
  <c r="M8" i="25"/>
  <c r="Z4" i="25"/>
  <c r="AI28" i="25"/>
  <c r="C27" i="25"/>
  <c r="D25" i="25"/>
  <c r="E23" i="25"/>
  <c r="AJ20" i="25"/>
  <c r="H18" i="25"/>
  <c r="D15" i="25"/>
  <c r="V11" i="25"/>
  <c r="AE7" i="25"/>
  <c r="D4" i="25"/>
  <c r="AK29" i="25"/>
  <c r="J28" i="25"/>
  <c r="K26" i="25"/>
  <c r="L24" i="25"/>
  <c r="M22" i="25"/>
  <c r="AJ19" i="25"/>
  <c r="AL16" i="25"/>
  <c r="AC13" i="25"/>
  <c r="C10" i="25"/>
  <c r="P6" i="25"/>
  <c r="AC4" i="25"/>
  <c r="S6" i="25"/>
  <c r="I8" i="25"/>
  <c r="AJ9" i="25"/>
  <c r="Z11" i="25"/>
  <c r="P13" i="25"/>
  <c r="F15" i="25"/>
  <c r="AG16" i="25"/>
  <c r="W18" i="25"/>
  <c r="M20" i="25"/>
  <c r="C22" i="25"/>
  <c r="R5" i="25"/>
  <c r="H7" i="25"/>
  <c r="AI8" i="25"/>
  <c r="Y10" i="25"/>
  <c r="O12" i="25"/>
  <c r="E14" i="25"/>
  <c r="K5" i="25"/>
  <c r="AL6" i="25"/>
  <c r="AB8" i="25"/>
  <c r="R10" i="25"/>
  <c r="H12" i="25"/>
  <c r="AI13" i="25"/>
  <c r="Y15" i="25"/>
  <c r="O17" i="25"/>
  <c r="E19" i="25"/>
  <c r="I4" i="25"/>
  <c r="AJ6" i="25"/>
  <c r="AA9" i="25"/>
  <c r="S12" i="25"/>
  <c r="G15" i="25"/>
  <c r="R17" i="25"/>
  <c r="V4" i="25"/>
  <c r="M7" i="25"/>
  <c r="E10" i="25"/>
  <c r="AH12" i="25"/>
  <c r="S15" i="25"/>
  <c r="AD17" i="25"/>
  <c r="D20" i="25"/>
  <c r="G22" i="25"/>
  <c r="AI23" i="25"/>
  <c r="Y25" i="25"/>
  <c r="O27" i="25"/>
  <c r="K4" i="25"/>
  <c r="E15" i="25"/>
  <c r="W11" i="25"/>
  <c r="AH7" i="25"/>
  <c r="F4" i="25"/>
  <c r="AA28" i="25"/>
  <c r="AE26" i="25"/>
  <c r="AF24" i="25"/>
  <c r="AG22" i="25"/>
  <c r="Y20" i="25"/>
  <c r="AF17" i="25"/>
  <c r="AB14" i="25"/>
  <c r="AL10" i="25"/>
  <c r="O7" i="25"/>
  <c r="S31" i="25"/>
  <c r="AC29" i="25"/>
  <c r="AL27" i="25"/>
  <c r="AM25" i="25"/>
  <c r="C24" i="25"/>
  <c r="AM21" i="25"/>
  <c r="X19" i="25"/>
  <c r="V16" i="25"/>
  <c r="M13" i="25"/>
  <c r="X9" i="25"/>
  <c r="AG5" i="25"/>
  <c r="AK4" i="25"/>
  <c r="AA6" i="25"/>
  <c r="Q8" i="25"/>
  <c r="G10" i="25"/>
  <c r="AH11" i="25"/>
  <c r="X13" i="25"/>
  <c r="N15" i="25"/>
  <c r="D17" i="25"/>
  <c r="AE18" i="25"/>
  <c r="U20" i="25"/>
  <c r="K22" i="25"/>
  <c r="Z5" i="25"/>
  <c r="P7" i="25"/>
  <c r="F9" i="25"/>
  <c r="AG10" i="25"/>
  <c r="AG4" i="25"/>
  <c r="AG17" i="25"/>
  <c r="AC14" i="25"/>
  <c r="C11" i="25"/>
  <c r="R7" i="25"/>
  <c r="I30" i="25"/>
  <c r="S28" i="25"/>
  <c r="V26" i="25"/>
  <c r="W24" i="25"/>
  <c r="W22" i="25"/>
  <c r="L20" i="25"/>
  <c r="P17" i="25"/>
  <c r="L14" i="25"/>
  <c r="V10" i="25"/>
  <c r="AG6" i="25"/>
  <c r="K31" i="25"/>
  <c r="U29" i="25"/>
  <c r="AC27" i="25"/>
  <c r="AD25" i="25"/>
  <c r="AE23" i="25"/>
  <c r="AC21" i="25"/>
  <c r="L19" i="25"/>
  <c r="H16" i="25"/>
  <c r="AD12" i="25"/>
  <c r="H9" i="25"/>
  <c r="Q5" i="25"/>
  <c r="H5" i="25"/>
  <c r="AI6" i="25"/>
  <c r="Y8" i="25"/>
  <c r="O10" i="25"/>
  <c r="E12" i="25"/>
  <c r="AF13" i="25"/>
  <c r="V15" i="25"/>
  <c r="L17" i="25"/>
  <c r="AM18" i="25"/>
  <c r="AC20" i="25"/>
  <c r="G4" i="25"/>
  <c r="AH5" i="25"/>
  <c r="X7" i="25"/>
  <c r="N9" i="25"/>
  <c r="D11" i="25"/>
  <c r="Q4" i="25"/>
  <c r="AH6" i="25"/>
  <c r="M24" i="25"/>
  <c r="AD13" i="25"/>
  <c r="M29" i="25"/>
  <c r="S21" i="25"/>
  <c r="X8" i="25"/>
  <c r="AG8" i="25"/>
  <c r="AD15" i="25"/>
  <c r="O4" i="25"/>
  <c r="L11" i="25"/>
  <c r="H4" i="25"/>
  <c r="Y7" i="25"/>
  <c r="E11" i="25"/>
  <c r="V14" i="25"/>
  <c r="AM17" i="25"/>
  <c r="I5" i="25"/>
  <c r="AC10" i="25"/>
  <c r="AM15" i="25"/>
  <c r="W5" i="25"/>
  <c r="G11" i="25"/>
  <c r="N16" i="25"/>
  <c r="AI20" i="25"/>
  <c r="V24" i="25"/>
  <c r="AM27" i="25"/>
  <c r="AD4" i="25"/>
  <c r="R6" i="25"/>
  <c r="D24" i="25"/>
  <c r="N13" i="25"/>
  <c r="E29" i="25"/>
  <c r="I21" i="25"/>
  <c r="H8" i="25"/>
  <c r="D9" i="25"/>
  <c r="AL15" i="25"/>
  <c r="W4" i="25"/>
  <c r="T11" i="25"/>
  <c r="P4" i="25"/>
  <c r="AG7" i="25"/>
  <c r="M11" i="25"/>
  <c r="AD14" i="25"/>
  <c r="J18" i="25"/>
  <c r="V5" i="25"/>
  <c r="F11" i="25"/>
  <c r="M16" i="25"/>
  <c r="AK5" i="25"/>
  <c r="S11" i="25"/>
  <c r="X16" i="25"/>
  <c r="G21" i="25"/>
  <c r="AD24" i="25"/>
  <c r="Q17" i="25"/>
  <c r="AL29" i="25"/>
  <c r="N22" i="25"/>
  <c r="F10" i="25"/>
  <c r="T27" i="25"/>
  <c r="AG18" i="25"/>
  <c r="AL4" i="25"/>
  <c r="W10" i="25"/>
  <c r="T17" i="25"/>
  <c r="E6" i="25"/>
  <c r="W12" i="25"/>
  <c r="S5" i="25"/>
  <c r="AJ8" i="25"/>
  <c r="P12" i="25"/>
  <c r="AG15" i="25"/>
  <c r="M19" i="25"/>
  <c r="L7" i="25"/>
  <c r="AG12" i="25"/>
  <c r="AC17" i="25"/>
  <c r="AA7" i="25"/>
  <c r="I13" i="25"/>
  <c r="D18" i="25"/>
  <c r="P22" i="25"/>
  <c r="AG25" i="25"/>
  <c r="C17" i="25"/>
  <c r="AD29" i="25"/>
  <c r="D22" i="25"/>
  <c r="Y9" i="25"/>
  <c r="K27" i="25"/>
  <c r="T18" i="25"/>
  <c r="S4" i="25"/>
  <c r="AE10" i="25"/>
  <c r="AB17" i="25"/>
  <c r="M6" i="25"/>
  <c r="AE12" i="25"/>
  <c r="AA5" i="25"/>
  <c r="G9" i="25"/>
  <c r="X12" i="25"/>
  <c r="D16" i="25"/>
  <c r="U19" i="25"/>
  <c r="Z7" i="25"/>
  <c r="G13" i="25"/>
  <c r="C18" i="25"/>
  <c r="AM7" i="25"/>
  <c r="V13" i="25"/>
  <c r="N18" i="25"/>
  <c r="X22" i="25"/>
  <c r="D26" i="25"/>
  <c r="O14" i="25"/>
  <c r="K28" i="25"/>
  <c r="AL19" i="25"/>
  <c r="Q6" i="25"/>
  <c r="U25" i="25"/>
  <c r="AF15" i="25"/>
  <c r="P5" i="25"/>
  <c r="M12" i="25"/>
  <c r="J19" i="25"/>
  <c r="AF7" i="25"/>
  <c r="AM12" i="25"/>
  <c r="AI5" i="25"/>
  <c r="O9" i="25"/>
  <c r="AF12" i="25"/>
  <c r="L16" i="25"/>
  <c r="AC19" i="25"/>
  <c r="AK7" i="25"/>
  <c r="U13" i="25"/>
  <c r="M18" i="25"/>
  <c r="O8" i="25"/>
  <c r="AJ13" i="25"/>
  <c r="Y18" i="25"/>
  <c r="AF22" i="25"/>
  <c r="L26" i="25"/>
  <c r="X10" i="25"/>
  <c r="M26" i="25"/>
  <c r="AM16" i="25"/>
  <c r="C31" i="25"/>
  <c r="V23" i="25"/>
  <c r="N12" i="25"/>
  <c r="F7" i="25"/>
  <c r="C14" i="25"/>
  <c r="AK20" i="25"/>
  <c r="V9" i="25"/>
  <c r="M14" i="25"/>
  <c r="I7" i="25"/>
  <c r="Z10" i="25"/>
  <c r="F14" i="25"/>
  <c r="W17" i="25"/>
  <c r="T4" i="25"/>
  <c r="D10" i="25"/>
  <c r="R15" i="25"/>
  <c r="AI4" i="25"/>
  <c r="S10" i="25"/>
  <c r="AC15" i="25"/>
  <c r="O20" i="25"/>
  <c r="F24" i="25"/>
  <c r="W27" i="25"/>
  <c r="C28" i="25"/>
  <c r="P15" i="25"/>
  <c r="C8" i="25"/>
  <c r="C13" i="25"/>
  <c r="AG13" i="25"/>
  <c r="AJ18" i="25"/>
  <c r="AH4" i="25"/>
  <c r="C16" i="25"/>
  <c r="C26" i="25"/>
  <c r="AI11" i="25"/>
  <c r="AD9" i="25"/>
  <c r="N14" i="25"/>
  <c r="AB15" i="25"/>
  <c r="Z20" i="25"/>
  <c r="Q7" i="25"/>
  <c r="H10" i="25"/>
  <c r="AH10" i="25"/>
  <c r="Y19" i="25"/>
  <c r="X5" i="25"/>
  <c r="J13" i="25"/>
  <c r="T16" i="25"/>
  <c r="X18" i="25"/>
  <c r="C23" i="25"/>
  <c r="AF30" i="25"/>
  <c r="K14" i="25"/>
  <c r="AE27" i="25"/>
  <c r="H21" i="25"/>
  <c r="P10" i="25"/>
  <c r="Z16" i="25"/>
  <c r="N7" i="25"/>
  <c r="U14" i="25"/>
  <c r="AE17" i="25"/>
  <c r="L5" i="25"/>
  <c r="N24" i="25"/>
  <c r="AD10" i="25"/>
  <c r="AL5" i="25"/>
  <c r="U12" i="25"/>
  <c r="F6" i="25"/>
  <c r="AK19" i="25"/>
  <c r="AC8" i="25"/>
  <c r="T26" i="25"/>
  <c r="M23" i="25"/>
  <c r="AE13" i="25"/>
  <c r="L25" i="25"/>
  <c r="R19" i="25"/>
  <c r="W9" i="25"/>
  <c r="N8" i="25"/>
  <c r="J14" i="25"/>
  <c r="K14" i="16"/>
  <c r="K53" i="16" s="1"/>
  <c r="G21" i="17"/>
  <c r="G60" i="17" s="1"/>
  <c r="K26" i="16"/>
  <c r="K65" i="16" s="1"/>
  <c r="K33" i="16"/>
  <c r="K72" i="16" s="1"/>
  <c r="E17" i="17"/>
  <c r="E56" i="17" s="1"/>
  <c r="K19" i="16"/>
  <c r="K58" i="16" s="1"/>
  <c r="C4" i="17"/>
  <c r="C43" i="17" s="1"/>
  <c r="K31" i="16"/>
  <c r="K70" i="16" s="1"/>
  <c r="H32" i="17"/>
  <c r="H71" i="17" s="1"/>
  <c r="F16" i="17"/>
  <c r="F55" i="17" s="1"/>
  <c r="F15" i="17"/>
  <c r="F54" i="17" s="1"/>
  <c r="C10" i="17"/>
  <c r="C49" i="17" s="1"/>
  <c r="K25" i="16"/>
  <c r="K64" i="16" s="1"/>
  <c r="K11" i="16"/>
  <c r="K50" i="16" s="1"/>
  <c r="K12" i="16"/>
  <c r="K51" i="16" s="1"/>
  <c r="C30" i="17"/>
  <c r="C69" i="17" s="1"/>
  <c r="F5" i="17"/>
  <c r="F44" i="17" s="1"/>
  <c r="H33" i="17"/>
  <c r="H72" i="17" s="1"/>
  <c r="D5" i="17"/>
  <c r="D44" i="17" s="1"/>
  <c r="G41" i="16"/>
  <c r="G80" i="16" s="1"/>
  <c r="E4" i="17"/>
  <c r="E43" i="17" s="1"/>
  <c r="H12" i="17"/>
  <c r="H51" i="17" s="1"/>
  <c r="K8" i="16"/>
  <c r="K47" i="16" s="1"/>
  <c r="G31" i="17"/>
  <c r="G70" i="17" s="1"/>
  <c r="D18" i="17"/>
  <c r="D57" i="17" s="1"/>
  <c r="E38" i="17"/>
  <c r="E77" i="17" s="1"/>
  <c r="K40" i="16"/>
  <c r="K79" i="16" s="1"/>
  <c r="F9" i="17"/>
  <c r="F48" i="17" s="1"/>
  <c r="E4" i="21"/>
  <c r="AH4" i="21"/>
  <c r="D6" i="21"/>
  <c r="I7" i="21"/>
  <c r="D8" i="21"/>
  <c r="AI8" i="21"/>
  <c r="Y9" i="21"/>
  <c r="P10" i="21"/>
  <c r="J11" i="21"/>
  <c r="AK11" i="21"/>
  <c r="V12" i="21"/>
  <c r="E13" i="21"/>
  <c r="AA13" i="21"/>
  <c r="L14" i="21"/>
  <c r="AF14" i="21"/>
  <c r="Q15" i="21"/>
  <c r="AM15" i="21"/>
  <c r="V16" i="21"/>
  <c r="G17" i="21"/>
  <c r="AC17" i="21"/>
  <c r="K18" i="21"/>
  <c r="AD18" i="21"/>
  <c r="K19" i="21"/>
  <c r="W19" i="21"/>
  <c r="AM19" i="21"/>
  <c r="O20" i="21"/>
  <c r="AE20" i="21"/>
  <c r="J21" i="21"/>
  <c r="W21" i="21"/>
  <c r="AM21" i="21"/>
  <c r="N22" i="21"/>
  <c r="AB22" i="21"/>
  <c r="E23" i="21"/>
  <c r="P23" i="21"/>
  <c r="AD23" i="21"/>
  <c r="D24" i="21"/>
  <c r="R24" i="21"/>
  <c r="AF24" i="21"/>
  <c r="F25" i="21"/>
  <c r="T25" i="21"/>
  <c r="AE25" i="21"/>
  <c r="H26" i="21"/>
  <c r="T26" i="21"/>
  <c r="AC26" i="21"/>
  <c r="AL26" i="21"/>
  <c r="J27" i="21"/>
  <c r="S27" i="21"/>
  <c r="AB27" i="21"/>
  <c r="AK27" i="21"/>
  <c r="J28" i="21"/>
  <c r="S28" i="21"/>
  <c r="AB28" i="21"/>
  <c r="AK28" i="21"/>
  <c r="I29" i="21"/>
  <c r="R29" i="21"/>
  <c r="AA29" i="21"/>
  <c r="AK29" i="21"/>
  <c r="I30" i="21"/>
  <c r="R30" i="21"/>
  <c r="AA30" i="21"/>
  <c r="AJ30" i="21"/>
  <c r="H31" i="21"/>
  <c r="Q31" i="21"/>
  <c r="AA31" i="21"/>
  <c r="AJ31" i="21"/>
  <c r="H32" i="21"/>
  <c r="Q32" i="21"/>
  <c r="Z32" i="21"/>
  <c r="AI32" i="21"/>
  <c r="G33" i="21"/>
  <c r="Q33" i="21"/>
  <c r="Z33" i="21"/>
  <c r="AI33" i="21"/>
  <c r="G34" i="21"/>
  <c r="P34" i="21"/>
  <c r="Y34" i="21"/>
  <c r="AH34" i="21"/>
  <c r="G35" i="21"/>
  <c r="P35" i="21"/>
  <c r="Y35" i="21"/>
  <c r="AH35" i="21"/>
  <c r="F36" i="21"/>
  <c r="O36" i="21"/>
  <c r="X36" i="21"/>
  <c r="AH36" i="21"/>
  <c r="F37" i="21"/>
  <c r="H5" i="21"/>
  <c r="M6" i="21"/>
  <c r="R7" i="21"/>
  <c r="J8" i="21"/>
  <c r="AJ8" i="21"/>
  <c r="AD9" i="21"/>
  <c r="T10" i="21"/>
  <c r="K11" i="21"/>
  <c r="AM11" i="21"/>
  <c r="X12" i="21"/>
  <c r="I13" i="21"/>
  <c r="AC13" i="21"/>
  <c r="N14" i="21"/>
  <c r="AJ14" i="21"/>
  <c r="S15" i="21"/>
  <c r="D16" i="21"/>
  <c r="Z16" i="21"/>
  <c r="I17" i="21"/>
  <c r="AE17" i="21"/>
  <c r="N18" i="21"/>
  <c r="AF18" i="21"/>
  <c r="L19" i="21"/>
  <c r="Y19" i="21"/>
  <c r="D20" i="21"/>
  <c r="T20" i="21"/>
  <c r="AF20" i="21"/>
  <c r="K21" i="21"/>
  <c r="X21" i="21"/>
  <c r="C22" i="21"/>
  <c r="R22" i="21"/>
  <c r="AC22" i="21"/>
  <c r="F23" i="21"/>
  <c r="Q23" i="21"/>
  <c r="AE23" i="21"/>
  <c r="H24" i="21"/>
  <c r="S24" i="21"/>
  <c r="AG24" i="21"/>
  <c r="G25" i="21"/>
  <c r="U25" i="21"/>
  <c r="AI25" i="21"/>
  <c r="I26" i="21"/>
  <c r="U26" i="21"/>
  <c r="AD26" i="21"/>
  <c r="AM26" i="21"/>
  <c r="K27" i="21"/>
  <c r="T27" i="21"/>
  <c r="AC27" i="21"/>
  <c r="AM27" i="21"/>
  <c r="K28" i="21"/>
  <c r="T28" i="21"/>
  <c r="AC28" i="21"/>
  <c r="AL28" i="21"/>
  <c r="J29" i="21"/>
  <c r="S29" i="21"/>
  <c r="AC29" i="21"/>
  <c r="AL29" i="21"/>
  <c r="J30" i="21"/>
  <c r="S30" i="21"/>
  <c r="AB30" i="21"/>
  <c r="AK30" i="21"/>
  <c r="I31" i="21"/>
  <c r="S31" i="21"/>
  <c r="AB31" i="21"/>
  <c r="AK31" i="21"/>
  <c r="I32" i="21"/>
  <c r="R32" i="21"/>
  <c r="AA32" i="21"/>
  <c r="AJ32" i="21"/>
  <c r="I33" i="21"/>
  <c r="R33" i="21"/>
  <c r="AA33" i="21"/>
  <c r="AJ33" i="21"/>
  <c r="H34" i="21"/>
  <c r="Q34" i="21"/>
  <c r="Z34" i="21"/>
  <c r="AJ34" i="21"/>
  <c r="H35" i="21"/>
  <c r="Q35" i="21"/>
  <c r="Z35" i="21"/>
  <c r="AI35" i="21"/>
  <c r="G36" i="21"/>
  <c r="P36" i="21"/>
  <c r="Z36" i="21"/>
  <c r="AI36" i="21"/>
  <c r="G37" i="21"/>
  <c r="X4" i="21"/>
  <c r="AC5" i="21"/>
  <c r="AJ6" i="21"/>
  <c r="AI7" i="21"/>
  <c r="Z8" i="21"/>
  <c r="T9" i="21"/>
  <c r="J10" i="21"/>
  <c r="AJ10" i="21"/>
  <c r="AD11" i="21"/>
  <c r="O12" i="21"/>
  <c r="AK12" i="21"/>
  <c r="T13" i="21"/>
  <c r="E14" i="21"/>
  <c r="AA14" i="21"/>
  <c r="J15" i="21"/>
  <c r="AF15" i="21"/>
  <c r="Q16" i="21"/>
  <c r="AK16" i="21"/>
  <c r="V17" i="21"/>
  <c r="F18" i="21"/>
  <c r="X18" i="21"/>
  <c r="E19" i="21"/>
  <c r="U19" i="21"/>
  <c r="AH19" i="21"/>
  <c r="M20" i="21"/>
  <c r="AC20" i="21"/>
  <c r="D21" i="21"/>
  <c r="T21" i="21"/>
  <c r="AG21" i="21"/>
  <c r="L22" i="21"/>
  <c r="Z22" i="21"/>
  <c r="AK22" i="21"/>
  <c r="N23" i="21"/>
  <c r="Y23" i="21"/>
  <c r="AM23" i="21"/>
  <c r="P24" i="21"/>
  <c r="AA24" i="21"/>
  <c r="D25" i="21"/>
  <c r="O25" i="21"/>
  <c r="AC25" i="21"/>
  <c r="F26" i="21"/>
  <c r="Q26" i="21"/>
  <c r="Z26" i="21"/>
  <c r="AJ26" i="21"/>
  <c r="H27" i="21"/>
  <c r="Q27" i="21"/>
  <c r="Z27" i="21"/>
  <c r="AI27" i="21"/>
  <c r="G28" i="21"/>
  <c r="N4" i="21"/>
  <c r="W6" i="21"/>
  <c r="C8" i="21"/>
  <c r="I9" i="21"/>
  <c r="Y10" i="21"/>
  <c r="AA11" i="21"/>
  <c r="Z12" i="21"/>
  <c r="U13" i="21"/>
  <c r="V14" i="21"/>
  <c r="V15" i="21"/>
  <c r="N16" i="21"/>
  <c r="M17" i="21"/>
  <c r="G18" i="21"/>
  <c r="AM18" i="21"/>
  <c r="AC19" i="21"/>
  <c r="L20" i="21"/>
  <c r="AL20" i="21"/>
  <c r="U21" i="21"/>
  <c r="J22" i="21"/>
  <c r="AD22" i="21"/>
  <c r="M23" i="21"/>
  <c r="AG23" i="21"/>
  <c r="Q24" i="21"/>
  <c r="AJ24" i="21"/>
  <c r="V25" i="21"/>
  <c r="AM25" i="21"/>
  <c r="W26" i="21"/>
  <c r="AK26" i="21"/>
  <c r="O27" i="21"/>
  <c r="AE27" i="21"/>
  <c r="F28" i="21"/>
  <c r="U28" i="21"/>
  <c r="AF28" i="21"/>
  <c r="G29" i="21"/>
  <c r="U29" i="21"/>
  <c r="AF29" i="21"/>
  <c r="F30" i="21"/>
  <c r="T30" i="21"/>
  <c r="AF30" i="21"/>
  <c r="F31" i="21"/>
  <c r="T31" i="21"/>
  <c r="AE31" i="21"/>
  <c r="F32" i="21"/>
  <c r="S32" i="21"/>
  <c r="AE32" i="21"/>
  <c r="E33" i="21"/>
  <c r="S33" i="21"/>
  <c r="AD33" i="21"/>
  <c r="E34" i="21"/>
  <c r="R34" i="21"/>
  <c r="AD34" i="21"/>
  <c r="D35" i="21"/>
  <c r="R35" i="21"/>
  <c r="AC35" i="21"/>
  <c r="D36" i="21"/>
  <c r="R36" i="21"/>
  <c r="AC36" i="21"/>
  <c r="C37" i="21"/>
  <c r="O37" i="21"/>
  <c r="X37" i="21"/>
  <c r="AG37" i="21"/>
  <c r="E38" i="21"/>
  <c r="N38" i="21"/>
  <c r="X38" i="21"/>
  <c r="AG38" i="21"/>
  <c r="E39" i="21"/>
  <c r="N39" i="21"/>
  <c r="W39" i="21"/>
  <c r="AF39" i="21"/>
  <c r="D40" i="21"/>
  <c r="N40" i="21"/>
  <c r="W40" i="21"/>
  <c r="AF40" i="21"/>
  <c r="AG4" i="21"/>
  <c r="X6" i="21"/>
  <c r="M8" i="21"/>
  <c r="O9" i="21"/>
  <c r="Z10" i="21"/>
  <c r="AE11" i="21"/>
  <c r="AF12" i="21"/>
  <c r="AF13" i="21"/>
  <c r="X14" i="21"/>
  <c r="W15" i="21"/>
  <c r="R16" i="21"/>
  <c r="Q17" i="21"/>
  <c r="O18" i="21"/>
  <c r="D19" i="21"/>
  <c r="AD19" i="21"/>
  <c r="N20" i="21"/>
  <c r="AM20" i="21"/>
  <c r="AB21" i="21"/>
  <c r="K22" i="21"/>
  <c r="AH22" i="21"/>
  <c r="O23" i="21"/>
  <c r="AK23" i="21"/>
  <c r="T24" i="21"/>
  <c r="C25" i="21"/>
  <c r="W25" i="21"/>
  <c r="G26" i="21"/>
  <c r="X26" i="21"/>
  <c r="C27" i="21"/>
  <c r="P27" i="21"/>
  <c r="AF27" i="21"/>
  <c r="H28" i="21"/>
  <c r="V28" i="21"/>
  <c r="AH28" i="21"/>
  <c r="H29" i="21"/>
  <c r="V29" i="21"/>
  <c r="AG29" i="21"/>
  <c r="H30" i="21"/>
  <c r="U30" i="21"/>
  <c r="AG30" i="21"/>
  <c r="G31" i="21"/>
  <c r="U31" i="21"/>
  <c r="AF31" i="21"/>
  <c r="G32" i="21"/>
  <c r="T32" i="21"/>
  <c r="AF32" i="21"/>
  <c r="F33" i="21"/>
  <c r="T33" i="21"/>
  <c r="AE33" i="21"/>
  <c r="F34" i="21"/>
  <c r="T34" i="21"/>
  <c r="AE34" i="21"/>
  <c r="E35" i="21"/>
  <c r="S35" i="21"/>
  <c r="AE35" i="21"/>
  <c r="E36" i="21"/>
  <c r="S36" i="21"/>
  <c r="AD36" i="21"/>
  <c r="E37" i="21"/>
  <c r="P37" i="21"/>
  <c r="Y37" i="21"/>
  <c r="AH37" i="21"/>
  <c r="F38" i="21"/>
  <c r="P38" i="21"/>
  <c r="Y38" i="21"/>
  <c r="AH38" i="21"/>
  <c r="F39" i="21"/>
  <c r="O39" i="21"/>
  <c r="X39" i="21"/>
  <c r="AG39" i="21"/>
  <c r="F40" i="21"/>
  <c r="O40" i="21"/>
  <c r="X40" i="21"/>
  <c r="AG40" i="21"/>
  <c r="I5" i="21"/>
  <c r="AI6" i="21"/>
  <c r="N8" i="21"/>
  <c r="U9" i="21"/>
  <c r="AF10" i="21"/>
  <c r="E12" i="21"/>
  <c r="AH12" i="21"/>
  <c r="AG13" i="21"/>
  <c r="AB14" i="21"/>
  <c r="AA15" i="21"/>
  <c r="AA16" i="21"/>
  <c r="U17" i="21"/>
  <c r="P18" i="21"/>
  <c r="F19" i="21"/>
  <c r="AE19" i="21"/>
  <c r="U20" i="21"/>
  <c r="C21" i="21"/>
  <c r="AC21" i="21"/>
  <c r="M22" i="21"/>
  <c r="AI22" i="21"/>
  <c r="U23" i="21"/>
  <c r="AL23" i="21"/>
  <c r="X24" i="21"/>
  <c r="E25" i="21"/>
  <c r="AA25" i="21"/>
  <c r="J26" i="21"/>
  <c r="Y26" i="21"/>
  <c r="D27" i="21"/>
  <c r="R27" i="21"/>
  <c r="AG27" i="21"/>
  <c r="L28" i="21"/>
  <c r="W28" i="21"/>
  <c r="AI28" i="21"/>
  <c r="K29" i="21"/>
  <c r="W29" i="21"/>
  <c r="AH29" i="21"/>
  <c r="K30" i="21"/>
  <c r="V30" i="21"/>
  <c r="AH30" i="21"/>
  <c r="K31" i="21"/>
  <c r="V31" i="21"/>
  <c r="AG31" i="21"/>
  <c r="J32" i="21"/>
  <c r="V32" i="21"/>
  <c r="AG32" i="21"/>
  <c r="J33" i="21"/>
  <c r="U33" i="21"/>
  <c r="AG33" i="21"/>
  <c r="I34" i="21"/>
  <c r="U34" i="21"/>
  <c r="AF34" i="21"/>
  <c r="I35" i="21"/>
  <c r="T35" i="21"/>
  <c r="AF35" i="21"/>
  <c r="H36" i="21"/>
  <c r="T36" i="21"/>
  <c r="AE36" i="21"/>
  <c r="H37" i="21"/>
  <c r="Q37" i="21"/>
  <c r="Z37" i="21"/>
  <c r="AI37" i="21"/>
  <c r="H38" i="21"/>
  <c r="Q38" i="21"/>
  <c r="Z38" i="21"/>
  <c r="AI38" i="21"/>
  <c r="G39" i="21"/>
  <c r="P39" i="21"/>
  <c r="Y39" i="21"/>
  <c r="AI39" i="21"/>
  <c r="G40" i="21"/>
  <c r="P40" i="21"/>
  <c r="Y40" i="21"/>
  <c r="AH40" i="21"/>
  <c r="R5" i="21"/>
  <c r="H7" i="21"/>
  <c r="T8" i="21"/>
  <c r="AE9" i="21"/>
  <c r="AI10" i="21"/>
  <c r="F12" i="21"/>
  <c r="AL12" i="21"/>
  <c r="AK13" i="21"/>
  <c r="AK14" i="21"/>
  <c r="AE15" i="21"/>
  <c r="AB16" i="21"/>
  <c r="W17" i="21"/>
  <c r="T18" i="21"/>
  <c r="M19" i="21"/>
  <c r="AG19" i="21"/>
  <c r="V20" i="21"/>
  <c r="E21" i="21"/>
  <c r="AE21" i="21"/>
  <c r="S22" i="21"/>
  <c r="AJ22" i="21"/>
  <c r="V23" i="21"/>
  <c r="C24" i="21"/>
  <c r="Y24" i="21"/>
  <c r="K25" i="21"/>
  <c r="AB25" i="21"/>
  <c r="N26" i="21"/>
  <c r="AB26" i="21"/>
  <c r="E27" i="21"/>
  <c r="U27" i="21"/>
  <c r="AH27" i="21"/>
  <c r="M28" i="21"/>
  <c r="X28" i="21"/>
  <c r="AJ28" i="21"/>
  <c r="M29" i="21"/>
  <c r="X29" i="21"/>
  <c r="AI29" i="21"/>
  <c r="L30" i="21"/>
  <c r="X30" i="21"/>
  <c r="AI30" i="21"/>
  <c r="L31" i="21"/>
  <c r="W31" i="21"/>
  <c r="AI31" i="21"/>
  <c r="K32" i="21"/>
  <c r="W32" i="21"/>
  <c r="AH32" i="21"/>
  <c r="K33" i="21"/>
  <c r="V33" i="21"/>
  <c r="AH33" i="21"/>
  <c r="J34" i="21"/>
  <c r="V34" i="21"/>
  <c r="AG34" i="21"/>
  <c r="J35" i="21"/>
  <c r="U35" i="21"/>
  <c r="AG35" i="21"/>
  <c r="J36" i="21"/>
  <c r="U36" i="21"/>
  <c r="AF36" i="21"/>
  <c r="I37" i="21"/>
  <c r="R37" i="21"/>
  <c r="AA37" i="21"/>
  <c r="AK37" i="21"/>
  <c r="I38" i="21"/>
  <c r="R38" i="21"/>
  <c r="AA38" i="21"/>
  <c r="AJ38" i="21"/>
  <c r="H39" i="21"/>
  <c r="Q39" i="21"/>
  <c r="AA39" i="21"/>
  <c r="AJ39" i="21"/>
  <c r="H40" i="21"/>
  <c r="Q40" i="21"/>
  <c r="Z40" i="21"/>
  <c r="AI40" i="21"/>
  <c r="S5" i="21"/>
  <c r="S7" i="21"/>
  <c r="Y8" i="21"/>
  <c r="AK9" i="21"/>
  <c r="E11" i="21"/>
  <c r="J12" i="21"/>
  <c r="J13" i="21"/>
  <c r="D14" i="21"/>
  <c r="AL14" i="21"/>
  <c r="AG15" i="21"/>
  <c r="AH16" i="21"/>
  <c r="AF17" i="21"/>
  <c r="W18" i="21"/>
  <c r="N19" i="21"/>
  <c r="AL19" i="21"/>
  <c r="W20" i="21"/>
  <c r="L21" i="21"/>
  <c r="AF21" i="21"/>
  <c r="T22" i="21"/>
  <c r="AL22" i="21"/>
  <c r="W23" i="21"/>
  <c r="I24" i="21"/>
  <c r="Z24" i="21"/>
  <c r="L25" i="21"/>
  <c r="AD25" i="21"/>
  <c r="O26" i="21"/>
  <c r="AE26" i="21"/>
  <c r="G27" i="21"/>
  <c r="W27" i="21"/>
  <c r="AJ27" i="21"/>
  <c r="N28" i="21"/>
  <c r="Z28" i="21"/>
  <c r="AM28" i="21"/>
  <c r="N29" i="21"/>
  <c r="Y29" i="21"/>
  <c r="AM29" i="21"/>
  <c r="M30" i="21"/>
  <c r="Y30" i="21"/>
  <c r="AL30" i="21"/>
  <c r="M31" i="21"/>
  <c r="X31" i="21"/>
  <c r="AL31" i="21"/>
  <c r="L32" i="21"/>
  <c r="X32" i="21"/>
  <c r="AL32" i="21"/>
  <c r="L33" i="21"/>
  <c r="W33" i="21"/>
  <c r="AK33" i="21"/>
  <c r="L34" i="21"/>
  <c r="W34" i="21"/>
  <c r="AK34" i="21"/>
  <c r="K35" i="21"/>
  <c r="W35" i="21"/>
  <c r="AJ35" i="21"/>
  <c r="K36" i="21"/>
  <c r="V36" i="21"/>
  <c r="AJ36" i="21"/>
  <c r="J37" i="21"/>
  <c r="S37" i="21"/>
  <c r="AC37" i="21"/>
  <c r="AL37" i="21"/>
  <c r="J38" i="21"/>
  <c r="S38" i="21"/>
  <c r="AB38" i="21"/>
  <c r="AK38" i="21"/>
  <c r="I39" i="21"/>
  <c r="S39" i="21"/>
  <c r="AB39" i="21"/>
  <c r="AK39" i="21"/>
  <c r="I40" i="21"/>
  <c r="R40" i="21"/>
  <c r="AA40" i="21"/>
  <c r="AJ40" i="21"/>
  <c r="C6" i="21"/>
  <c r="AD7" i="21"/>
  <c r="E9" i="21"/>
  <c r="D10" i="21"/>
  <c r="T11" i="21"/>
  <c r="P12" i="21"/>
  <c r="Q13" i="21"/>
  <c r="O14" i="21"/>
  <c r="I15" i="21"/>
  <c r="F16" i="21"/>
  <c r="AL16" i="21"/>
  <c r="AM17" i="21"/>
  <c r="AG18" i="21"/>
  <c r="T19" i="21"/>
  <c r="F20" i="21"/>
  <c r="AD20" i="21"/>
  <c r="O21" i="21"/>
  <c r="D22" i="21"/>
  <c r="V22" i="21"/>
  <c r="H23" i="21"/>
  <c r="AC23" i="21"/>
  <c r="K24" i="21"/>
  <c r="AH24" i="21"/>
  <c r="N25" i="21"/>
  <c r="AK25" i="21"/>
  <c r="R26" i="21"/>
  <c r="AG26" i="21"/>
  <c r="L27" i="21"/>
  <c r="Y27" i="21"/>
  <c r="D28" i="21"/>
  <c r="P28" i="21"/>
  <c r="AD28" i="21"/>
  <c r="E29" i="21"/>
  <c r="P29" i="21"/>
  <c r="AD29" i="21"/>
  <c r="D30" i="21"/>
  <c r="P30" i="21"/>
  <c r="AC30" i="21"/>
  <c r="D31" i="21"/>
  <c r="O31" i="21"/>
  <c r="AC31" i="21"/>
  <c r="C32" i="21"/>
  <c r="O32" i="21"/>
  <c r="AB32" i="21"/>
  <c r="C33" i="21"/>
  <c r="N33" i="21"/>
  <c r="AB33" i="21"/>
  <c r="AM33" i="21"/>
  <c r="N34" i="21"/>
  <c r="AB34" i="21"/>
  <c r="AM34" i="21"/>
  <c r="M35" i="21"/>
  <c r="AA35" i="21"/>
  <c r="AM35" i="21"/>
  <c r="M36" i="21"/>
  <c r="AA36" i="21"/>
  <c r="AL36" i="21"/>
  <c r="M37" i="21"/>
  <c r="V37" i="21"/>
  <c r="AE37" i="21"/>
  <c r="C38" i="21"/>
  <c r="L38" i="21"/>
  <c r="C10" i="21"/>
  <c r="F14" i="21"/>
  <c r="AG17" i="21"/>
  <c r="X20" i="21"/>
  <c r="G23" i="21"/>
  <c r="M25" i="21"/>
  <c r="I27" i="21"/>
  <c r="AA28" i="21"/>
  <c r="C30" i="21"/>
  <c r="N31" i="21"/>
  <c r="Y32" i="21"/>
  <c r="AL33" i="21"/>
  <c r="L35" i="21"/>
  <c r="W36" i="21"/>
  <c r="AD37" i="21"/>
  <c r="V38" i="21"/>
  <c r="L39" i="21"/>
  <c r="AL39" i="21"/>
  <c r="V40" i="21"/>
  <c r="O10" i="21"/>
  <c r="P14" i="21"/>
  <c r="D18" i="21"/>
  <c r="AG20" i="21"/>
  <c r="I23" i="21"/>
  <c r="S25" i="21"/>
  <c r="M27" i="21"/>
  <c r="AE28" i="21"/>
  <c r="E30" i="21"/>
  <c r="P31" i="21"/>
  <c r="AD32" i="21"/>
  <c r="D34" i="21"/>
  <c r="O35" i="21"/>
  <c r="AB36" i="21"/>
  <c r="AF37" i="21"/>
  <c r="AC38" i="21"/>
  <c r="M39" i="21"/>
  <c r="AM39" i="21"/>
  <c r="AB40" i="21"/>
  <c r="E22" i="21"/>
  <c r="E28" i="21"/>
  <c r="D32" i="21"/>
  <c r="N37" i="21"/>
  <c r="AC39" i="21"/>
  <c r="AB5" i="21"/>
  <c r="O11" i="21"/>
  <c r="G15" i="21"/>
  <c r="Y18" i="21"/>
  <c r="M21" i="21"/>
  <c r="X23" i="21"/>
  <c r="AJ25" i="21"/>
  <c r="X27" i="21"/>
  <c r="C29" i="21"/>
  <c r="N30" i="21"/>
  <c r="Y31" i="21"/>
  <c r="AM32" i="21"/>
  <c r="M34" i="21"/>
  <c r="X35" i="21"/>
  <c r="AK36" i="21"/>
  <c r="AM37" i="21"/>
  <c r="AD38" i="21"/>
  <c r="T39" i="21"/>
  <c r="C40" i="21"/>
  <c r="AD40" i="21"/>
  <c r="L16" i="21"/>
  <c r="Q29" i="21"/>
  <c r="AC34" i="21"/>
  <c r="M38" i="21"/>
  <c r="AM40" i="21"/>
  <c r="N6" i="21"/>
  <c r="U11" i="21"/>
  <c r="K15" i="21"/>
  <c r="AH18" i="21"/>
  <c r="S21" i="21"/>
  <c r="AF23" i="21"/>
  <c r="AL25" i="21"/>
  <c r="AA27" i="21"/>
  <c r="F29" i="21"/>
  <c r="Q30" i="21"/>
  <c r="AD31" i="21"/>
  <c r="D33" i="21"/>
  <c r="O34" i="21"/>
  <c r="AB35" i="21"/>
  <c r="AM36" i="21"/>
  <c r="D38" i="21"/>
  <c r="AF38" i="21"/>
  <c r="U39" i="21"/>
  <c r="J40" i="21"/>
  <c r="AE40" i="21"/>
  <c r="AE7" i="21"/>
  <c r="Y12" i="21"/>
  <c r="V19" i="21"/>
  <c r="L24" i="21"/>
  <c r="AD30" i="21"/>
  <c r="O33" i="21"/>
  <c r="C39" i="21"/>
  <c r="Y7" i="21"/>
  <c r="N12" i="21"/>
  <c r="E16" i="21"/>
  <c r="O19" i="21"/>
  <c r="AK21" i="21"/>
  <c r="J24" i="21"/>
  <c r="P26" i="21"/>
  <c r="C28" i="21"/>
  <c r="O29" i="21"/>
  <c r="Z30" i="21"/>
  <c r="AM31" i="21"/>
  <c r="M33" i="21"/>
  <c r="X34" i="21"/>
  <c r="AK35" i="21"/>
  <c r="K37" i="21"/>
  <c r="K38" i="21"/>
  <c r="AL38" i="21"/>
  <c r="V39" i="21"/>
  <c r="K40" i="21"/>
  <c r="AL40" i="21"/>
  <c r="V26" i="21"/>
  <c r="C36" i="21"/>
  <c r="L40" i="21"/>
  <c r="AD8" i="21"/>
  <c r="K13" i="21"/>
  <c r="AJ16" i="21"/>
  <c r="E20" i="21"/>
  <c r="U22" i="21"/>
  <c r="AB24" i="21"/>
  <c r="AF26" i="21"/>
  <c r="O28" i="21"/>
  <c r="Z29" i="21"/>
  <c r="C31" i="21"/>
  <c r="N32" i="21"/>
  <c r="Y33" i="21"/>
  <c r="AL34" i="21"/>
  <c r="L36" i="21"/>
  <c r="U37" i="21"/>
  <c r="T38" i="21"/>
  <c r="D39" i="21"/>
  <c r="AD39" i="21"/>
  <c r="S40" i="21"/>
  <c r="J20" i="21"/>
  <c r="AC33" i="21"/>
  <c r="AE29" i="21"/>
  <c r="AA22" i="21"/>
  <c r="C35" i="21"/>
  <c r="AI24" i="21"/>
  <c r="N36" i="21"/>
  <c r="K39" i="21"/>
  <c r="AH26" i="21"/>
  <c r="W37" i="21"/>
  <c r="R28" i="21"/>
  <c r="U38" i="21"/>
  <c r="H9" i="21"/>
  <c r="S13" i="21"/>
  <c r="E31" i="21"/>
  <c r="AE39" i="21"/>
  <c r="L17" i="21"/>
  <c r="P32" i="21"/>
  <c r="T40" i="21"/>
  <c r="S11" i="21"/>
  <c r="G9" i="21"/>
  <c r="AF6" i="21"/>
  <c r="V4" i="21"/>
  <c r="T17" i="21"/>
  <c r="H15" i="21"/>
  <c r="AG12" i="21"/>
  <c r="W10" i="21"/>
  <c r="K8" i="21"/>
  <c r="AJ5" i="21"/>
  <c r="C7" i="21"/>
  <c r="AD4" i="21"/>
  <c r="J25" i="21"/>
  <c r="T23" i="21"/>
  <c r="AA21" i="21"/>
  <c r="AB19" i="21"/>
  <c r="AB17" i="21"/>
  <c r="P15" i="21"/>
  <c r="D13" i="21"/>
  <c r="AE10" i="21"/>
  <c r="S8" i="21"/>
  <c r="G6" i="21"/>
  <c r="L26" i="21"/>
  <c r="V24" i="21"/>
  <c r="AF22" i="21"/>
  <c r="AJ20" i="21"/>
  <c r="AJ18" i="21"/>
  <c r="AD16" i="21"/>
  <c r="T14" i="21"/>
  <c r="H12" i="21"/>
  <c r="AG9" i="21"/>
  <c r="W7" i="21"/>
  <c r="K5" i="21"/>
  <c r="M40" i="21"/>
  <c r="W38" i="21"/>
  <c r="AG36" i="21"/>
  <c r="F35" i="21"/>
  <c r="P33" i="21"/>
  <c r="Z31" i="21"/>
  <c r="AJ29" i="21"/>
  <c r="I28" i="21"/>
  <c r="S26" i="21"/>
  <c r="AC24" i="21"/>
  <c r="AM22" i="21"/>
  <c r="G21" i="21"/>
  <c r="G19" i="21"/>
  <c r="D17" i="21"/>
  <c r="AC14" i="21"/>
  <c r="Q12" i="21"/>
  <c r="G10" i="21"/>
  <c r="AF7" i="21"/>
  <c r="T5" i="21"/>
  <c r="AA4" i="21"/>
  <c r="Q6" i="21"/>
  <c r="G8" i="21"/>
  <c r="AH9" i="21"/>
  <c r="X11" i="21"/>
  <c r="N13" i="21"/>
  <c r="D15" i="21"/>
  <c r="AE16" i="21"/>
  <c r="U18" i="21"/>
  <c r="K20" i="21"/>
  <c r="AL21" i="21"/>
  <c r="O5" i="21"/>
  <c r="E7" i="21"/>
  <c r="AF8" i="21"/>
  <c r="V10" i="21"/>
  <c r="L12" i="21"/>
  <c r="AM13" i="21"/>
  <c r="AC15" i="21"/>
  <c r="S17" i="21"/>
  <c r="AG6" i="21"/>
  <c r="U7" i="21"/>
  <c r="AB12" i="21"/>
  <c r="AI17" i="21"/>
  <c r="G11" i="21"/>
  <c r="AH8" i="21"/>
  <c r="V6" i="21"/>
  <c r="J4" i="21"/>
  <c r="H17" i="21"/>
  <c r="AI14" i="21"/>
  <c r="W12" i="21"/>
  <c r="K10" i="21"/>
  <c r="AL7" i="21"/>
  <c r="Z5" i="21"/>
  <c r="AD6" i="21"/>
  <c r="R4" i="21"/>
  <c r="AM24" i="21"/>
  <c r="L23" i="21"/>
  <c r="R21" i="21"/>
  <c r="S19" i="21"/>
  <c r="P17" i="21"/>
  <c r="F15" i="21"/>
  <c r="AE12" i="21"/>
  <c r="S10" i="21"/>
  <c r="I8" i="21"/>
  <c r="AH5" i="21"/>
  <c r="D26" i="21"/>
  <c r="N24" i="21"/>
  <c r="X22" i="21"/>
  <c r="Z20" i="21"/>
  <c r="AA18" i="21"/>
  <c r="T16" i="21"/>
  <c r="H14" i="21"/>
  <c r="AI11" i="21"/>
  <c r="W9" i="21"/>
  <c r="K7" i="21"/>
  <c r="AL4" i="21"/>
  <c r="E40" i="21"/>
  <c r="O38" i="21"/>
  <c r="Y36" i="21"/>
  <c r="AI34" i="21"/>
  <c r="H33" i="21"/>
  <c r="R31" i="21"/>
  <c r="AB29" i="21"/>
  <c r="AL27" i="21"/>
  <c r="K26" i="21"/>
  <c r="U24" i="21"/>
  <c r="AE22" i="21"/>
  <c r="AH20" i="21"/>
  <c r="AI18" i="21"/>
  <c r="AC16" i="21"/>
  <c r="S14" i="21"/>
  <c r="G12" i="21"/>
  <c r="AF9" i="21"/>
  <c r="V7" i="21"/>
  <c r="J5" i="21"/>
  <c r="AI4" i="21"/>
  <c r="Y6" i="21"/>
  <c r="O8" i="21"/>
  <c r="E10" i="21"/>
  <c r="AF11" i="21"/>
  <c r="V13" i="21"/>
  <c r="L15" i="21"/>
  <c r="AM16" i="21"/>
  <c r="AC18" i="21"/>
  <c r="S20" i="21"/>
  <c r="I22" i="21"/>
  <c r="W5" i="21"/>
  <c r="M7" i="21"/>
  <c r="C9" i="21"/>
  <c r="AD10" i="21"/>
  <c r="T12" i="21"/>
  <c r="J14" i="21"/>
  <c r="AK15" i="21"/>
  <c r="AA17" i="21"/>
  <c r="F5" i="21"/>
  <c r="AE5" i="21"/>
  <c r="AL10" i="21"/>
  <c r="R14" i="21"/>
  <c r="AH10" i="21"/>
  <c r="V8" i="21"/>
  <c r="L6" i="21"/>
  <c r="C19" i="21"/>
  <c r="AI16" i="21"/>
  <c r="W14" i="21"/>
  <c r="M12" i="21"/>
  <c r="AL9" i="21"/>
  <c r="Z7" i="21"/>
  <c r="P5" i="21"/>
  <c r="T6" i="21"/>
  <c r="H4" i="21"/>
  <c r="AE24" i="21"/>
  <c r="D23" i="21"/>
  <c r="I21" i="21"/>
  <c r="J19" i="21"/>
  <c r="F17" i="21"/>
  <c r="AE14" i="21"/>
  <c r="U12" i="21"/>
  <c r="I10" i="21"/>
  <c r="AH7" i="21"/>
  <c r="X5" i="21"/>
  <c r="AG25" i="21"/>
  <c r="F24" i="21"/>
  <c r="P22" i="21"/>
  <c r="Q20" i="21"/>
  <c r="R18" i="21"/>
  <c r="J16" i="21"/>
  <c r="AI13" i="21"/>
  <c r="W11" i="21"/>
  <c r="M9" i="21"/>
  <c r="AL6" i="21"/>
  <c r="Z4" i="21"/>
  <c r="AH39" i="21"/>
  <c r="G38" i="21"/>
  <c r="Q36" i="21"/>
  <c r="AA34" i="21"/>
  <c r="AK32" i="21"/>
  <c r="J31" i="21"/>
  <c r="T29" i="21"/>
  <c r="AD27" i="21"/>
  <c r="C26" i="21"/>
  <c r="M24" i="21"/>
  <c r="W22" i="21"/>
  <c r="Y20" i="21"/>
  <c r="Z18" i="21"/>
  <c r="S16" i="21"/>
  <c r="G14" i="21"/>
  <c r="AH11" i="21"/>
  <c r="V9" i="21"/>
  <c r="J7" i="21"/>
  <c r="AK4" i="21"/>
  <c r="W8" i="21"/>
  <c r="M10" i="21"/>
  <c r="C12" i="21"/>
  <c r="AD13" i="21"/>
  <c r="T15" i="21"/>
  <c r="J17" i="21"/>
  <c r="AK18" i="21"/>
  <c r="AA20" i="21"/>
  <c r="D4" i="21"/>
  <c r="K9" i="21"/>
  <c r="H16" i="21"/>
  <c r="X10" i="21"/>
  <c r="L8" i="21"/>
  <c r="AK5" i="21"/>
  <c r="AE18" i="21"/>
  <c r="Y16" i="21"/>
  <c r="M14" i="21"/>
  <c r="AL11" i="21"/>
  <c r="AB9" i="21"/>
  <c r="P7" i="21"/>
  <c r="D5" i="21"/>
  <c r="H6" i="21"/>
  <c r="M26" i="21"/>
  <c r="W24" i="21"/>
  <c r="AG22" i="21"/>
  <c r="AK20" i="21"/>
  <c r="AL18" i="21"/>
  <c r="AG16" i="21"/>
  <c r="U14" i="21"/>
  <c r="I12" i="21"/>
  <c r="AJ9" i="21"/>
  <c r="X7" i="21"/>
  <c r="L5" i="21"/>
  <c r="Y25" i="21"/>
  <c r="AI23" i="21"/>
  <c r="G22" i="21"/>
  <c r="H20" i="21"/>
  <c r="I18" i="21"/>
  <c r="AI15" i="21"/>
  <c r="Y13" i="21"/>
  <c r="M11" i="21"/>
  <c r="AL8" i="21"/>
  <c r="AB6" i="21"/>
  <c r="P4" i="21"/>
  <c r="Z39" i="21"/>
  <c r="AJ37" i="21"/>
  <c r="I36" i="21"/>
  <c r="S34" i="21"/>
  <c r="AC32" i="21"/>
  <c r="AM30" i="21"/>
  <c r="L29" i="21"/>
  <c r="V27" i="21"/>
  <c r="AF25" i="21"/>
  <c r="E24" i="21"/>
  <c r="O22" i="21"/>
  <c r="P20" i="21"/>
  <c r="Q18" i="21"/>
  <c r="I16" i="21"/>
  <c r="AH13" i="21"/>
  <c r="V11" i="21"/>
  <c r="L9" i="21"/>
  <c r="AK6" i="21"/>
  <c r="Y4" i="21"/>
  <c r="N5" i="21"/>
  <c r="D7" i="21"/>
  <c r="AE8" i="21"/>
  <c r="U10" i="21"/>
  <c r="K12" i="21"/>
  <c r="AL13" i="21"/>
  <c r="AB15" i="21"/>
  <c r="R17" i="21"/>
  <c r="H19" i="21"/>
  <c r="AI20" i="21"/>
  <c r="L4" i="21"/>
  <c r="AM5" i="21"/>
  <c r="AC7" i="21"/>
  <c r="S9" i="21"/>
  <c r="I11" i="21"/>
  <c r="AJ12" i="21"/>
  <c r="Z14" i="21"/>
  <c r="P16" i="21"/>
  <c r="L10" i="21"/>
  <c r="AM7" i="21"/>
  <c r="AA5" i="21"/>
  <c r="V18" i="21"/>
  <c r="M16" i="21"/>
  <c r="C14" i="21"/>
  <c r="AB11" i="21"/>
  <c r="P9" i="21"/>
  <c r="F7" i="21"/>
  <c r="AE4" i="21"/>
  <c r="AI5" i="21"/>
  <c r="E26" i="21"/>
  <c r="O24" i="21"/>
  <c r="Y22" i="21"/>
  <c r="AB20" i="21"/>
  <c r="AB18" i="21"/>
  <c r="U16" i="21"/>
  <c r="K14" i="21"/>
  <c r="AJ11" i="21"/>
  <c r="X9" i="21"/>
  <c r="N7" i="21"/>
  <c r="AM4" i="21"/>
  <c r="Q25" i="21"/>
  <c r="AA23" i="21"/>
  <c r="AI21" i="21"/>
  <c r="AJ19" i="21"/>
  <c r="AK17" i="21"/>
  <c r="Y15" i="21"/>
  <c r="M13" i="21"/>
  <c r="C11" i="21"/>
  <c r="AB8" i="21"/>
  <c r="P6" i="21"/>
  <c r="F4" i="21"/>
  <c r="R39" i="21"/>
  <c r="AB37" i="21"/>
  <c r="AL35" i="21"/>
  <c r="K34" i="21"/>
  <c r="U32" i="21"/>
  <c r="AE30" i="21"/>
  <c r="D29" i="21"/>
  <c r="N27" i="21"/>
  <c r="X25" i="21"/>
  <c r="AH23" i="21"/>
  <c r="F22" i="21"/>
  <c r="G20" i="21"/>
  <c r="H18" i="21"/>
  <c r="AH15" i="21"/>
  <c r="X13" i="21"/>
  <c r="L11" i="21"/>
  <c r="AK8" i="21"/>
  <c r="AA6" i="21"/>
  <c r="O4" i="21"/>
  <c r="V5" i="21"/>
  <c r="L7" i="21"/>
  <c r="AM8" i="21"/>
  <c r="AC10" i="21"/>
  <c r="S12" i="21"/>
  <c r="I14" i="21"/>
  <c r="AJ15" i="21"/>
  <c r="Z17" i="21"/>
  <c r="P19" i="21"/>
  <c r="F21" i="21"/>
  <c r="T4" i="21"/>
  <c r="J6" i="21"/>
  <c r="AK7" i="21"/>
  <c r="AA9" i="21"/>
  <c r="Q11" i="21"/>
  <c r="G13" i="21"/>
  <c r="AH14" i="21"/>
  <c r="X16" i="21"/>
  <c r="M4" i="21"/>
  <c r="AC9" i="21"/>
  <c r="Q7" i="21"/>
  <c r="E5" i="21"/>
  <c r="C18" i="21"/>
  <c r="AD15" i="21"/>
  <c r="R13" i="21"/>
  <c r="F11" i="21"/>
  <c r="AG8" i="21"/>
  <c r="U6" i="21"/>
  <c r="I4" i="21"/>
  <c r="M5" i="21"/>
  <c r="Z25" i="21"/>
  <c r="AJ23" i="21"/>
  <c r="H22" i="21"/>
  <c r="I20" i="21"/>
  <c r="J18" i="21"/>
  <c r="AL15" i="21"/>
  <c r="Z13" i="21"/>
  <c r="N11" i="21"/>
  <c r="D9" i="21"/>
  <c r="AC6" i="21"/>
  <c r="Q4" i="21"/>
  <c r="AL24" i="21"/>
  <c r="K23" i="21"/>
  <c r="Q21" i="21"/>
  <c r="R19" i="21"/>
  <c r="O17" i="21"/>
  <c r="C15" i="21"/>
  <c r="AD12" i="21"/>
  <c r="R10" i="21"/>
  <c r="F8" i="21"/>
  <c r="AG5" i="21"/>
  <c r="AC40" i="21"/>
  <c r="AM38" i="21"/>
  <c r="L37" i="21"/>
  <c r="V35" i="21"/>
  <c r="AF33" i="21"/>
  <c r="E32" i="21"/>
  <c r="O30" i="21"/>
  <c r="Y28" i="21"/>
  <c r="AI26" i="21"/>
  <c r="H25" i="21"/>
  <c r="R23" i="21"/>
  <c r="Y21" i="21"/>
  <c r="Z19" i="21"/>
  <c r="X17" i="21"/>
  <c r="N15" i="21"/>
  <c r="AM12" i="21"/>
  <c r="AA10" i="21"/>
  <c r="Q8" i="21"/>
  <c r="E6" i="21"/>
  <c r="K4" i="21"/>
  <c r="AL5" i="21"/>
  <c r="AB7" i="21"/>
  <c r="R9" i="21"/>
  <c r="H11" i="21"/>
  <c r="AI12" i="21"/>
  <c r="Y14" i="21"/>
  <c r="O16" i="21"/>
  <c r="E18" i="21"/>
  <c r="AF19" i="21"/>
  <c r="V21" i="21"/>
  <c r="AJ4" i="21"/>
  <c r="Z6" i="21"/>
  <c r="P8" i="21"/>
  <c r="F10" i="21"/>
  <c r="AG11" i="21"/>
  <c r="W13" i="21"/>
  <c r="M15" i="21"/>
  <c r="C17" i="21"/>
  <c r="W4" i="21"/>
  <c r="L18" i="21"/>
  <c r="F9" i="21"/>
  <c r="AH25" i="21"/>
  <c r="S18" i="21"/>
  <c r="N9" i="21"/>
  <c r="S23" i="21"/>
  <c r="O15" i="21"/>
  <c r="F6" i="21"/>
  <c r="AD35" i="21"/>
  <c r="AG28" i="21"/>
  <c r="AH21" i="21"/>
  <c r="L13" i="21"/>
  <c r="C4" i="21"/>
  <c r="AK10" i="21"/>
  <c r="AH17" i="21"/>
  <c r="R6" i="21"/>
  <c r="O13" i="21"/>
  <c r="AB10" i="21"/>
  <c r="AA8" i="21"/>
  <c r="AF16" i="21"/>
  <c r="AJ21" i="21"/>
  <c r="H10" i="21"/>
  <c r="N17" i="21"/>
  <c r="AD21" i="21"/>
  <c r="C5" i="21"/>
  <c r="AG7" i="21"/>
  <c r="J23" i="21"/>
  <c r="G5" i="21"/>
  <c r="AC11" i="21"/>
  <c r="AD17" i="21"/>
  <c r="U8" i="21"/>
  <c r="R25" i="21"/>
  <c r="AL17" i="21"/>
  <c r="AC8" i="21"/>
  <c r="C23" i="21"/>
  <c r="AD14" i="21"/>
  <c r="U5" i="21"/>
  <c r="N35" i="21"/>
  <c r="Q28" i="21"/>
  <c r="P21" i="21"/>
  <c r="AC12" i="21"/>
  <c r="S4" i="21"/>
  <c r="P11" i="21"/>
  <c r="M18" i="21"/>
  <c r="AH6" i="21"/>
  <c r="AE13" i="21"/>
  <c r="J39" i="21"/>
  <c r="Q14" i="21"/>
  <c r="G7" i="21"/>
  <c r="G4" i="21"/>
  <c r="AH31" i="21"/>
  <c r="E8" i="21"/>
  <c r="N10" i="21"/>
  <c r="AG10" i="21"/>
  <c r="E17" i="21"/>
  <c r="AM14" i="21"/>
  <c r="AM9" i="21"/>
  <c r="C16" i="21"/>
  <c r="AE6" i="21"/>
  <c r="G24" i="21"/>
  <c r="K16" i="21"/>
  <c r="AM6" i="21"/>
  <c r="Z21" i="21"/>
  <c r="C13" i="21"/>
  <c r="AK40" i="21"/>
  <c r="C34" i="21"/>
  <c r="F27" i="21"/>
  <c r="AI19" i="21"/>
  <c r="AM10" i="21"/>
  <c r="AD5" i="21"/>
  <c r="AA12" i="21"/>
  <c r="X19" i="21"/>
  <c r="H8" i="21"/>
  <c r="E15" i="21"/>
  <c r="AA19" i="21"/>
  <c r="P25" i="21"/>
  <c r="T7" i="21"/>
  <c r="AI9" i="21"/>
  <c r="O7" i="21"/>
  <c r="I19" i="21"/>
  <c r="AK24" i="21"/>
  <c r="AG14" i="21"/>
  <c r="K17" i="21"/>
  <c r="AF4" i="21"/>
  <c r="AD24" i="21"/>
  <c r="G30" i="21"/>
  <c r="W16" i="21"/>
  <c r="Q9" i="21"/>
  <c r="R15" i="21"/>
  <c r="K6" i="21"/>
  <c r="AB23" i="21"/>
  <c r="Z15" i="21"/>
  <c r="S6" i="21"/>
  <c r="H21" i="21"/>
  <c r="R12" i="21"/>
  <c r="U40" i="21"/>
  <c r="X33" i="21"/>
  <c r="AA26" i="21"/>
  <c r="Q19" i="21"/>
  <c r="Q10" i="21"/>
  <c r="I6" i="21"/>
  <c r="F13" i="21"/>
  <c r="C20" i="21"/>
  <c r="X8" i="21"/>
  <c r="U15" i="21"/>
  <c r="AC4" i="21"/>
  <c r="AJ17" i="21"/>
  <c r="N21" i="21"/>
  <c r="H13" i="21"/>
  <c r="AE38" i="21"/>
  <c r="AJ7" i="21"/>
  <c r="Y11" i="21"/>
  <c r="D11" i="21"/>
  <c r="D37" i="21"/>
  <c r="AF5" i="21"/>
  <c r="AA7" i="21"/>
  <c r="AB13" i="21"/>
  <c r="U4" i="21"/>
  <c r="Q22" i="21"/>
  <c r="AJ13" i="21"/>
  <c r="M32" i="21"/>
  <c r="P13" i="21"/>
  <c r="AK19" i="21"/>
  <c r="Z9" i="21"/>
  <c r="Q5" i="21"/>
  <c r="R11" i="21"/>
  <c r="Y5" i="21"/>
  <c r="R20" i="21"/>
  <c r="Z11" i="21"/>
  <c r="I25" i="21"/>
  <c r="Y17" i="21"/>
  <c r="R8" i="21"/>
  <c r="T37" i="21"/>
  <c r="W30" i="21"/>
  <c r="Z23" i="21"/>
  <c r="X15" i="21"/>
  <c r="O6" i="21"/>
  <c r="J9" i="21"/>
  <c r="G16" i="21"/>
  <c r="AB4" i="21"/>
  <c r="D12" i="21"/>
  <c r="H25" i="17"/>
  <c r="H64" i="17" s="1"/>
  <c r="H37" i="17"/>
  <c r="H76" i="17" s="1"/>
  <c r="E23" i="17"/>
  <c r="E62" i="17" s="1"/>
  <c r="D21" i="17"/>
  <c r="D60" i="17" s="1"/>
  <c r="E36" i="17"/>
  <c r="E75" i="17" s="1"/>
  <c r="K7" i="16"/>
  <c r="K46" i="16" s="1"/>
  <c r="E37" i="17"/>
  <c r="E76" i="17" s="1"/>
  <c r="F10" i="17"/>
  <c r="F49" i="17" s="1"/>
  <c r="C31" i="17"/>
  <c r="C70" i="17" s="1"/>
  <c r="G34" i="17"/>
  <c r="G73" i="17" s="1"/>
  <c r="K27" i="16"/>
  <c r="K66" i="16" s="1"/>
  <c r="F31" i="17"/>
  <c r="F70" i="17" s="1"/>
  <c r="G14" i="17"/>
  <c r="G53" i="17" s="1"/>
  <c r="G4" i="17"/>
  <c r="G43" i="17" s="1"/>
  <c r="G27" i="17"/>
  <c r="G66" i="17" s="1"/>
  <c r="K39" i="16"/>
  <c r="K78" i="16" s="1"/>
  <c r="F17" i="17"/>
  <c r="F56" i="17" s="1"/>
  <c r="G15" i="17"/>
  <c r="G54" i="17" s="1"/>
  <c r="D30" i="17"/>
  <c r="D69" i="17" s="1"/>
  <c r="H14" i="17"/>
  <c r="H53" i="17" s="1"/>
  <c r="H7" i="17"/>
  <c r="H46" i="17" s="1"/>
  <c r="H36" i="17"/>
  <c r="H75" i="17" s="1"/>
  <c r="C17" i="17"/>
  <c r="C56" i="17" s="1"/>
  <c r="F19" i="17"/>
  <c r="F58" i="17" s="1"/>
  <c r="C26" i="17"/>
  <c r="C65" i="17" s="1"/>
  <c r="K22" i="16"/>
  <c r="K61" i="16" s="1"/>
  <c r="E18" i="17"/>
  <c r="E57" i="17" s="1"/>
  <c r="G33" i="17"/>
  <c r="G72" i="17" s="1"/>
  <c r="J41" i="17" l="1"/>
  <c r="J80" i="17" s="1"/>
  <c r="I41" i="18"/>
  <c r="I41" i="22" s="1"/>
  <c r="I80" i="22" s="1"/>
  <c r="I4" i="22"/>
  <c r="I43" i="22" s="1"/>
  <c r="H41" i="17"/>
  <c r="H80" i="17" s="1"/>
  <c r="J4" i="27"/>
  <c r="J43" i="27" s="1"/>
  <c r="J41" i="26"/>
  <c r="J41" i="27" s="1"/>
  <c r="J80" i="27" s="1"/>
  <c r="I41" i="17"/>
  <c r="I80" i="17" s="1"/>
  <c r="J41" i="18"/>
  <c r="J41" i="22" s="1"/>
  <c r="J80" i="22" s="1"/>
  <c r="J4" i="22"/>
  <c r="J43" i="22" s="1"/>
  <c r="G41" i="17"/>
  <c r="G80" i="17" s="1"/>
  <c r="AF41" i="21"/>
  <c r="AE41" i="21"/>
  <c r="AH41" i="25"/>
  <c r="S41" i="25"/>
  <c r="AL41" i="25"/>
  <c r="AG41" i="25"/>
  <c r="K41" i="25"/>
  <c r="Z41" i="25"/>
  <c r="D41" i="17"/>
  <c r="D80" i="17" s="1"/>
  <c r="AB41" i="21"/>
  <c r="C41" i="17"/>
  <c r="C80" i="17" s="1"/>
  <c r="E41" i="17"/>
  <c r="E80" i="17" s="1"/>
  <c r="F41" i="17"/>
  <c r="F80" i="17" s="1"/>
  <c r="N41" i="25"/>
  <c r="I41" i="21"/>
  <c r="F41" i="21"/>
  <c r="L41" i="21"/>
  <c r="AL41" i="21"/>
  <c r="AD41" i="21"/>
  <c r="V41" i="21"/>
  <c r="I41" i="25"/>
  <c r="AC41" i="21"/>
  <c r="G41" i="21"/>
  <c r="S41" i="21"/>
  <c r="D41" i="21"/>
  <c r="AG41" i="21"/>
  <c r="Y41" i="25"/>
  <c r="AF41" i="25"/>
  <c r="R41" i="25"/>
  <c r="AM41" i="25"/>
  <c r="M41" i="21"/>
  <c r="T41" i="21"/>
  <c r="AK41" i="21"/>
  <c r="H41" i="21"/>
  <c r="N41" i="21"/>
  <c r="P41" i="25"/>
  <c r="V41" i="25"/>
  <c r="AC41" i="25"/>
  <c r="M41" i="25"/>
  <c r="W41" i="21"/>
  <c r="AJ41" i="21"/>
  <c r="AM41" i="21"/>
  <c r="Y41" i="21"/>
  <c r="X41" i="21"/>
  <c r="AI41" i="25"/>
  <c r="H41" i="25"/>
  <c r="G41" i="25"/>
  <c r="F41" i="25"/>
  <c r="AA41" i="25"/>
  <c r="AB41" i="25"/>
  <c r="AE41" i="25"/>
  <c r="AA41" i="21"/>
  <c r="G4" i="29"/>
  <c r="G18" i="29"/>
  <c r="G32" i="29"/>
  <c r="G8" i="29"/>
  <c r="G19" i="29"/>
  <c r="G33" i="29"/>
  <c r="G9" i="29"/>
  <c r="G23" i="29"/>
  <c r="G34" i="29"/>
  <c r="G10" i="29"/>
  <c r="G24" i="29"/>
  <c r="G35" i="29"/>
  <c r="G11" i="29"/>
  <c r="G25" i="29"/>
  <c r="G39" i="29"/>
  <c r="G15" i="29"/>
  <c r="G26" i="29"/>
  <c r="G40" i="29"/>
  <c r="G17" i="29"/>
  <c r="G31" i="29"/>
  <c r="G16" i="29"/>
  <c r="G27" i="29"/>
  <c r="G7" i="29"/>
  <c r="G21" i="29"/>
  <c r="G38" i="29"/>
  <c r="G13" i="29"/>
  <c r="G30" i="29"/>
  <c r="G5" i="29"/>
  <c r="G22" i="29"/>
  <c r="G36" i="29"/>
  <c r="G14" i="29"/>
  <c r="G28" i="29"/>
  <c r="G6" i="29"/>
  <c r="G20" i="29"/>
  <c r="G37" i="29"/>
  <c r="G29" i="29"/>
  <c r="G12" i="29"/>
  <c r="Q41" i="21"/>
  <c r="AI41" i="21"/>
  <c r="W41" i="25"/>
  <c r="E4" i="29"/>
  <c r="E18" i="29"/>
  <c r="E26" i="29"/>
  <c r="E27" i="29"/>
  <c r="E34" i="29"/>
  <c r="E35" i="29"/>
  <c r="E11" i="29"/>
  <c r="E10" i="29"/>
  <c r="E19" i="29"/>
  <c r="E25" i="29"/>
  <c r="E39" i="29"/>
  <c r="E14" i="29"/>
  <c r="E28" i="29"/>
  <c r="E17" i="29"/>
  <c r="E31" i="29"/>
  <c r="E6" i="29"/>
  <c r="E20" i="29"/>
  <c r="E9" i="29"/>
  <c r="E23" i="29"/>
  <c r="E37" i="29"/>
  <c r="E12" i="29"/>
  <c r="E40" i="29"/>
  <c r="E15" i="29"/>
  <c r="E29" i="29"/>
  <c r="E32" i="29"/>
  <c r="E7" i="29"/>
  <c r="E21" i="29"/>
  <c r="E24" i="29"/>
  <c r="E38" i="29"/>
  <c r="E13" i="29"/>
  <c r="E33" i="29"/>
  <c r="E16" i="29"/>
  <c r="E8" i="29"/>
  <c r="E30" i="29"/>
  <c r="E5" i="29"/>
  <c r="E22" i="29"/>
  <c r="E36" i="29"/>
  <c r="U41" i="21"/>
  <c r="O41" i="21"/>
  <c r="Z41" i="21"/>
  <c r="R41" i="21"/>
  <c r="J41" i="21"/>
  <c r="AH41" i="21"/>
  <c r="AD41" i="25"/>
  <c r="O41" i="25"/>
  <c r="D41" i="25"/>
  <c r="X41" i="25"/>
  <c r="AJ41" i="25"/>
  <c r="K41" i="16"/>
  <c r="K80" i="16" s="1"/>
  <c r="L41" i="25"/>
  <c r="C41" i="21"/>
  <c r="C4" i="18" a="1"/>
  <c r="K41" i="21"/>
  <c r="P41" i="21"/>
  <c r="E41" i="21"/>
  <c r="T41" i="25"/>
  <c r="Q41" i="25"/>
  <c r="AK41" i="25"/>
  <c r="J41" i="25"/>
  <c r="U41" i="25"/>
  <c r="E41" i="25"/>
  <c r="C41" i="25"/>
  <c r="C4" i="26" a="1"/>
  <c r="I41" i="26"/>
  <c r="I41" i="27" s="1"/>
  <c r="I80" i="27" s="1"/>
  <c r="D4" i="29" l="1" a="1"/>
  <c r="D4" i="29" s="1"/>
  <c r="G41" i="29"/>
  <c r="C4" i="18"/>
  <c r="H39" i="18"/>
  <c r="H39" i="22" s="1"/>
  <c r="H78" i="22" s="1"/>
  <c r="G40" i="18"/>
  <c r="G40" i="22" s="1"/>
  <c r="G79" i="22" s="1"/>
  <c r="C30" i="18"/>
  <c r="E19" i="18"/>
  <c r="E19" i="22" s="1"/>
  <c r="E58" i="22" s="1"/>
  <c r="G8" i="18"/>
  <c r="G8" i="22" s="1"/>
  <c r="G47" i="22" s="1"/>
  <c r="E10" i="18"/>
  <c r="E10" i="22" s="1"/>
  <c r="E49" i="22" s="1"/>
  <c r="D35" i="18"/>
  <c r="D35" i="22" s="1"/>
  <c r="D74" i="22" s="1"/>
  <c r="F24" i="18"/>
  <c r="F24" i="22" s="1"/>
  <c r="F63" i="22" s="1"/>
  <c r="H13" i="18"/>
  <c r="H13" i="22" s="1"/>
  <c r="H52" i="22" s="1"/>
  <c r="H35" i="18"/>
  <c r="H35" i="22" s="1"/>
  <c r="H74" i="22" s="1"/>
  <c r="D5" i="18"/>
  <c r="D5" i="22" s="1"/>
  <c r="D44" i="22" s="1"/>
  <c r="C17" i="18"/>
  <c r="D26" i="18"/>
  <c r="D26" i="22" s="1"/>
  <c r="D65" i="22" s="1"/>
  <c r="E40" i="18"/>
  <c r="E40" i="22" s="1"/>
  <c r="E79" i="22" s="1"/>
  <c r="G29" i="18"/>
  <c r="G29" i="22" s="1"/>
  <c r="G68" i="22" s="1"/>
  <c r="C19" i="18"/>
  <c r="E8" i="18"/>
  <c r="E8" i="22" s="1"/>
  <c r="E47" i="22" s="1"/>
  <c r="D40" i="18"/>
  <c r="D40" i="22" s="1"/>
  <c r="D79" i="22" s="1"/>
  <c r="F29" i="18"/>
  <c r="F29" i="22" s="1"/>
  <c r="F68" i="22" s="1"/>
  <c r="H18" i="18"/>
  <c r="H18" i="22" s="1"/>
  <c r="H57" i="22" s="1"/>
  <c r="D8" i="18"/>
  <c r="D8" i="22" s="1"/>
  <c r="D47" i="22" s="1"/>
  <c r="F22" i="18"/>
  <c r="F22" i="22" s="1"/>
  <c r="F61" i="22" s="1"/>
  <c r="E30" i="18"/>
  <c r="E30" i="22" s="1"/>
  <c r="E69" i="22" s="1"/>
  <c r="H40" i="18"/>
  <c r="H40" i="22" s="1"/>
  <c r="H79" i="22" s="1"/>
  <c r="H12" i="18"/>
  <c r="H12" i="22" s="1"/>
  <c r="H51" i="22" s="1"/>
  <c r="C32" i="18"/>
  <c r="E21" i="18"/>
  <c r="E21" i="22" s="1"/>
  <c r="E60" i="22" s="1"/>
  <c r="G10" i="18"/>
  <c r="G10" i="22" s="1"/>
  <c r="G49" i="22" s="1"/>
  <c r="F30" i="18"/>
  <c r="F30" i="22" s="1"/>
  <c r="F69" i="22" s="1"/>
  <c r="E39" i="18"/>
  <c r="E39" i="22" s="1"/>
  <c r="E78" i="22" s="1"/>
  <c r="G28" i="18"/>
  <c r="G28" i="22" s="1"/>
  <c r="G67" i="22" s="1"/>
  <c r="C18" i="18"/>
  <c r="E7" i="18"/>
  <c r="E7" i="22" s="1"/>
  <c r="E46" i="22" s="1"/>
  <c r="D38" i="18"/>
  <c r="D38" i="22" s="1"/>
  <c r="D77" i="22" s="1"/>
  <c r="H33" i="18"/>
  <c r="H33" i="22" s="1"/>
  <c r="H72" i="22" s="1"/>
  <c r="D23" i="18"/>
  <c r="D23" i="22" s="1"/>
  <c r="D62" i="22" s="1"/>
  <c r="F12" i="18"/>
  <c r="F12" i="22" s="1"/>
  <c r="F51" i="22" s="1"/>
  <c r="D33" i="18"/>
  <c r="D33" i="22" s="1"/>
  <c r="D72" i="22" s="1"/>
  <c r="E38" i="18"/>
  <c r="E38" i="22" s="1"/>
  <c r="E77" i="22" s="1"/>
  <c r="E14" i="18"/>
  <c r="E14" i="22" s="1"/>
  <c r="E53" i="22" s="1"/>
  <c r="F23" i="18"/>
  <c r="F23" i="22" s="1"/>
  <c r="F62" i="22" s="1"/>
  <c r="C39" i="18"/>
  <c r="E28" i="18"/>
  <c r="E28" i="22" s="1"/>
  <c r="E67" i="22" s="1"/>
  <c r="G17" i="18"/>
  <c r="G17" i="22" s="1"/>
  <c r="G56" i="22" s="1"/>
  <c r="C7" i="18"/>
  <c r="H38" i="18"/>
  <c r="H38" i="22" s="1"/>
  <c r="H77" i="22" s="1"/>
  <c r="D28" i="18"/>
  <c r="D28" i="22" s="1"/>
  <c r="D67" i="22" s="1"/>
  <c r="F17" i="18"/>
  <c r="F17" i="22" s="1"/>
  <c r="F56" i="22" s="1"/>
  <c r="H6" i="18"/>
  <c r="H6" i="22" s="1"/>
  <c r="H45" i="22" s="1"/>
  <c r="H19" i="18"/>
  <c r="H19" i="22" s="1"/>
  <c r="H58" i="22" s="1"/>
  <c r="E26" i="18"/>
  <c r="E26" i="22" s="1"/>
  <c r="E65" i="22" s="1"/>
  <c r="H36" i="18"/>
  <c r="H36" i="22" s="1"/>
  <c r="H75" i="22" s="1"/>
  <c r="H4" i="18"/>
  <c r="G30" i="18"/>
  <c r="G30" i="22" s="1"/>
  <c r="G69" i="22" s="1"/>
  <c r="C20" i="18"/>
  <c r="E9" i="18"/>
  <c r="E9" i="22" s="1"/>
  <c r="E48" i="22" s="1"/>
  <c r="D9" i="18"/>
  <c r="D9" i="22" s="1"/>
  <c r="D48" i="22" s="1"/>
  <c r="C38" i="18"/>
  <c r="E27" i="18"/>
  <c r="E27" i="22" s="1"/>
  <c r="E66" i="22" s="1"/>
  <c r="G16" i="18"/>
  <c r="G16" i="22" s="1"/>
  <c r="G55" i="22" s="1"/>
  <c r="C6" i="18"/>
  <c r="F27" i="18"/>
  <c r="F27" i="22" s="1"/>
  <c r="F66" i="22" s="1"/>
  <c r="F32" i="18"/>
  <c r="F32" i="22" s="1"/>
  <c r="F71" i="22" s="1"/>
  <c r="H21" i="18"/>
  <c r="H21" i="22" s="1"/>
  <c r="H60" i="22" s="1"/>
  <c r="D11" i="18"/>
  <c r="D11" i="22" s="1"/>
  <c r="D50" i="22" s="1"/>
  <c r="D29" i="18"/>
  <c r="D29" i="22" s="1"/>
  <c r="D68" i="22" s="1"/>
  <c r="E34" i="18"/>
  <c r="E34" i="22" s="1"/>
  <c r="E73" i="22" s="1"/>
  <c r="G11" i="18"/>
  <c r="G11" i="22" s="1"/>
  <c r="G50" i="22" s="1"/>
  <c r="H20" i="18"/>
  <c r="H20" i="22" s="1"/>
  <c r="H59" i="22" s="1"/>
  <c r="G37" i="18"/>
  <c r="G37" i="22" s="1"/>
  <c r="G76" i="22" s="1"/>
  <c r="C27" i="18"/>
  <c r="E16" i="18"/>
  <c r="E16" i="22" s="1"/>
  <c r="E55" i="22" s="1"/>
  <c r="G5" i="18"/>
  <c r="G5" i="22" s="1"/>
  <c r="G44" i="22" s="1"/>
  <c r="F37" i="18"/>
  <c r="F37" i="22" s="1"/>
  <c r="F76" i="22" s="1"/>
  <c r="H26" i="18"/>
  <c r="H26" i="22" s="1"/>
  <c r="H65" i="22" s="1"/>
  <c r="D16" i="18"/>
  <c r="D16" i="22" s="1"/>
  <c r="D55" i="22" s="1"/>
  <c r="F5" i="18"/>
  <c r="F5" i="22" s="1"/>
  <c r="F44" i="22" s="1"/>
  <c r="F18" i="18"/>
  <c r="F18" i="22" s="1"/>
  <c r="F57" i="22" s="1"/>
  <c r="G23" i="18"/>
  <c r="G23" i="22" s="1"/>
  <c r="G62" i="22" s="1"/>
  <c r="D34" i="18"/>
  <c r="D34" i="22" s="1"/>
  <c r="D73" i="22" s="1"/>
  <c r="C40" i="18"/>
  <c r="E29" i="18"/>
  <c r="E29" i="22" s="1"/>
  <c r="E68" i="22" s="1"/>
  <c r="G18" i="18"/>
  <c r="G18" i="22" s="1"/>
  <c r="G57" i="22" s="1"/>
  <c r="C8" i="18"/>
  <c r="G39" i="18"/>
  <c r="G39" i="22" s="1"/>
  <c r="G78" i="22" s="1"/>
  <c r="G36" i="18"/>
  <c r="G36" i="22" s="1"/>
  <c r="G75" i="22" s="1"/>
  <c r="C26" i="18"/>
  <c r="E15" i="18"/>
  <c r="E15" i="22" s="1"/>
  <c r="E54" i="22" s="1"/>
  <c r="G4" i="18"/>
  <c r="D6" i="18"/>
  <c r="D6" i="22" s="1"/>
  <c r="D45" i="22" s="1"/>
  <c r="D31" i="18"/>
  <c r="D31" i="22" s="1"/>
  <c r="D70" i="22" s="1"/>
  <c r="F20" i="18"/>
  <c r="F20" i="22" s="1"/>
  <c r="F59" i="22" s="1"/>
  <c r="H9" i="18"/>
  <c r="H9" i="22" s="1"/>
  <c r="H48" i="22" s="1"/>
  <c r="H23" i="18"/>
  <c r="H23" i="22" s="1"/>
  <c r="H62" i="22" s="1"/>
  <c r="G31" i="18"/>
  <c r="G31" i="22" s="1"/>
  <c r="G70" i="22" s="1"/>
  <c r="G7" i="18"/>
  <c r="G7" i="22" s="1"/>
  <c r="G46" i="22" s="1"/>
  <c r="D18" i="18"/>
  <c r="D18" i="22" s="1"/>
  <c r="D57" i="22" s="1"/>
  <c r="E36" i="18"/>
  <c r="E36" i="22" s="1"/>
  <c r="E75" i="22" s="1"/>
  <c r="G25" i="18"/>
  <c r="G25" i="22" s="1"/>
  <c r="G64" i="22" s="1"/>
  <c r="C15" i="18"/>
  <c r="E4" i="18"/>
  <c r="D36" i="18"/>
  <c r="D36" i="22" s="1"/>
  <c r="D75" i="22" s="1"/>
  <c r="F25" i="18"/>
  <c r="F25" i="22" s="1"/>
  <c r="F64" i="22" s="1"/>
  <c r="H14" i="18"/>
  <c r="H14" i="22" s="1"/>
  <c r="H53" i="22" s="1"/>
  <c r="D4" i="18"/>
  <c r="H15" i="18"/>
  <c r="H15" i="22" s="1"/>
  <c r="H54" i="22" s="1"/>
  <c r="C21" i="18"/>
  <c r="D30" i="18"/>
  <c r="D30" i="22" s="1"/>
  <c r="D69" i="22" s="1"/>
  <c r="G38" i="18"/>
  <c r="G38" i="22" s="1"/>
  <c r="G77" i="22" s="1"/>
  <c r="C28" i="18"/>
  <c r="E17" i="18"/>
  <c r="E17" i="22" s="1"/>
  <c r="E56" i="22" s="1"/>
  <c r="G6" i="18"/>
  <c r="G6" i="22" s="1"/>
  <c r="G45" i="22" s="1"/>
  <c r="C29" i="18"/>
  <c r="E35" i="18"/>
  <c r="E35" i="22" s="1"/>
  <c r="E74" i="22" s="1"/>
  <c r="G24" i="18"/>
  <c r="G24" i="22" s="1"/>
  <c r="G63" i="22" s="1"/>
  <c r="C14" i="18"/>
  <c r="F34" i="18"/>
  <c r="F34" i="22" s="1"/>
  <c r="F73" i="22" s="1"/>
  <c r="F40" i="18"/>
  <c r="F40" i="22" s="1"/>
  <c r="F79" i="22" s="1"/>
  <c r="H29" i="18"/>
  <c r="H29" i="22" s="1"/>
  <c r="H68" i="22" s="1"/>
  <c r="D19" i="18"/>
  <c r="D19" i="22" s="1"/>
  <c r="D58" i="22" s="1"/>
  <c r="F8" i="18"/>
  <c r="F8" i="22" s="1"/>
  <c r="F47" i="22" s="1"/>
  <c r="D21" i="18"/>
  <c r="D21" i="22" s="1"/>
  <c r="D60" i="22" s="1"/>
  <c r="G27" i="18"/>
  <c r="G27" i="22" s="1"/>
  <c r="G66" i="22" s="1"/>
  <c r="F39" i="18"/>
  <c r="F39" i="22" s="1"/>
  <c r="F78" i="22" s="1"/>
  <c r="F15" i="18"/>
  <c r="F15" i="22" s="1"/>
  <c r="F54" i="22" s="1"/>
  <c r="C35" i="18"/>
  <c r="E24" i="18"/>
  <c r="E24" i="22" s="1"/>
  <c r="E63" i="22" s="1"/>
  <c r="G13" i="18"/>
  <c r="G13" i="22" s="1"/>
  <c r="G52" i="22" s="1"/>
  <c r="F38" i="18"/>
  <c r="F38" i="22" s="1"/>
  <c r="F77" i="22" s="1"/>
  <c r="H34" i="18"/>
  <c r="H34" i="22" s="1"/>
  <c r="H73" i="22" s="1"/>
  <c r="D24" i="18"/>
  <c r="D24" i="22" s="1"/>
  <c r="D63" i="22" s="1"/>
  <c r="F13" i="18"/>
  <c r="F13" i="22" s="1"/>
  <c r="F52" i="22" s="1"/>
  <c r="D37" i="18"/>
  <c r="D37" i="22" s="1"/>
  <c r="D76" i="22" s="1"/>
  <c r="D13" i="18"/>
  <c r="D13" i="22" s="1"/>
  <c r="D52" i="22" s="1"/>
  <c r="E18" i="18"/>
  <c r="E18" i="22" s="1"/>
  <c r="E57" i="22" s="1"/>
  <c r="H24" i="18"/>
  <c r="H24" i="22" s="1"/>
  <c r="H63" i="22" s="1"/>
  <c r="E37" i="18"/>
  <c r="E37" i="22" s="1"/>
  <c r="E76" i="22" s="1"/>
  <c r="G26" i="18"/>
  <c r="G26" i="22" s="1"/>
  <c r="G65" i="22" s="1"/>
  <c r="C16" i="18"/>
  <c r="E5" i="18"/>
  <c r="E5" i="22" s="1"/>
  <c r="E44" i="22" s="1"/>
  <c r="F31" i="18"/>
  <c r="F31" i="22" s="1"/>
  <c r="F70" i="22" s="1"/>
  <c r="G32" i="18"/>
  <c r="G32" i="22" s="1"/>
  <c r="G71" i="22" s="1"/>
  <c r="C22" i="18"/>
  <c r="E11" i="18"/>
  <c r="E11" i="22" s="1"/>
  <c r="E50" i="22" s="1"/>
  <c r="F10" i="18"/>
  <c r="F10" i="22" s="1"/>
  <c r="F49" i="22" s="1"/>
  <c r="H37" i="18"/>
  <c r="H37" i="22" s="1"/>
  <c r="H76" i="22" s="1"/>
  <c r="D27" i="18"/>
  <c r="D27" i="22" s="1"/>
  <c r="D66" i="22" s="1"/>
  <c r="F16" i="18"/>
  <c r="F16" i="22" s="1"/>
  <c r="F55" i="22" s="1"/>
  <c r="H5" i="18"/>
  <c r="H5" i="22" s="1"/>
  <c r="H44" i="22" s="1"/>
  <c r="F14" i="18"/>
  <c r="F14" i="22" s="1"/>
  <c r="F53" i="22" s="1"/>
  <c r="E22" i="18"/>
  <c r="E22" i="22" s="1"/>
  <c r="E61" i="22" s="1"/>
  <c r="H32" i="18"/>
  <c r="H32" i="22" s="1"/>
  <c r="H71" i="22" s="1"/>
  <c r="F11" i="18"/>
  <c r="F11" i="22" s="1"/>
  <c r="F50" i="22" s="1"/>
  <c r="E32" i="18"/>
  <c r="E32" i="22" s="1"/>
  <c r="E71" i="22" s="1"/>
  <c r="G21" i="18"/>
  <c r="G21" i="22" s="1"/>
  <c r="G60" i="22" s="1"/>
  <c r="C11" i="18"/>
  <c r="C5" i="18"/>
  <c r="D32" i="18"/>
  <c r="D32" i="22" s="1"/>
  <c r="D71" i="22" s="1"/>
  <c r="F21" i="18"/>
  <c r="F21" i="22" s="1"/>
  <c r="F60" i="22" s="1"/>
  <c r="H10" i="18"/>
  <c r="H10" i="22" s="1"/>
  <c r="H49" i="22" s="1"/>
  <c r="H27" i="18"/>
  <c r="H27" i="22" s="1"/>
  <c r="H66" i="22" s="1"/>
  <c r="C37" i="18"/>
  <c r="C13" i="18"/>
  <c r="F19" i="18"/>
  <c r="F19" i="22" s="1"/>
  <c r="F58" i="22" s="1"/>
  <c r="G34" i="18"/>
  <c r="G34" i="22" s="1"/>
  <c r="G73" i="22" s="1"/>
  <c r="C24" i="18"/>
  <c r="E13" i="18"/>
  <c r="E13" i="22" s="1"/>
  <c r="E52" i="22" s="1"/>
  <c r="G12" i="18"/>
  <c r="G12" i="22" s="1"/>
  <c r="G51" i="22" s="1"/>
  <c r="H17" i="18"/>
  <c r="H17" i="22" s="1"/>
  <c r="H56" i="22" s="1"/>
  <c r="F35" i="18"/>
  <c r="F35" i="22" s="1"/>
  <c r="F74" i="22" s="1"/>
  <c r="E12" i="18"/>
  <c r="E12" i="22" s="1"/>
  <c r="E51" i="22" s="1"/>
  <c r="D12" i="18"/>
  <c r="D12" i="22" s="1"/>
  <c r="D51" i="22" s="1"/>
  <c r="D22" i="18"/>
  <c r="D22" i="22" s="1"/>
  <c r="D61" i="22" s="1"/>
  <c r="F36" i="18"/>
  <c r="F36" i="22" s="1"/>
  <c r="F75" i="22" s="1"/>
  <c r="C33" i="18"/>
  <c r="D20" i="18"/>
  <c r="D20" i="22" s="1"/>
  <c r="D59" i="22" s="1"/>
  <c r="C10" i="18"/>
  <c r="D15" i="18"/>
  <c r="D15" i="22" s="1"/>
  <c r="D54" i="22" s="1"/>
  <c r="H28" i="18"/>
  <c r="H28" i="22" s="1"/>
  <c r="H67" i="22" s="1"/>
  <c r="G9" i="18"/>
  <c r="G9" i="22" s="1"/>
  <c r="G48" i="22" s="1"/>
  <c r="F9" i="18"/>
  <c r="F9" i="22" s="1"/>
  <c r="F48" i="22" s="1"/>
  <c r="H16" i="18"/>
  <c r="H16" i="22" s="1"/>
  <c r="H55" i="22" s="1"/>
  <c r="C31" i="18"/>
  <c r="H25" i="18"/>
  <c r="H25" i="22" s="1"/>
  <c r="H64" i="22" s="1"/>
  <c r="E6" i="18"/>
  <c r="E6" i="22" s="1"/>
  <c r="E45" i="22" s="1"/>
  <c r="C9" i="18"/>
  <c r="F26" i="18"/>
  <c r="F26" i="22" s="1"/>
  <c r="F65" i="22" s="1"/>
  <c r="D7" i="18"/>
  <c r="D7" i="22" s="1"/>
  <c r="D46" i="22" s="1"/>
  <c r="D14" i="18"/>
  <c r="D14" i="22" s="1"/>
  <c r="D53" i="22" s="1"/>
  <c r="H7" i="18"/>
  <c r="H7" i="22" s="1"/>
  <c r="H46" i="22" s="1"/>
  <c r="H31" i="18"/>
  <c r="H31" i="22" s="1"/>
  <c r="H70" i="22" s="1"/>
  <c r="C36" i="18"/>
  <c r="E31" i="18"/>
  <c r="E31" i="22" s="1"/>
  <c r="E70" i="22" s="1"/>
  <c r="H30" i="18"/>
  <c r="H30" i="22" s="1"/>
  <c r="H69" i="22" s="1"/>
  <c r="G22" i="18"/>
  <c r="G22" i="22" s="1"/>
  <c r="G61" i="22" s="1"/>
  <c r="G19" i="18"/>
  <c r="G19" i="22" s="1"/>
  <c r="G58" i="22" s="1"/>
  <c r="D10" i="18"/>
  <c r="D10" i="22" s="1"/>
  <c r="D49" i="22" s="1"/>
  <c r="G35" i="18"/>
  <c r="G35" i="22" s="1"/>
  <c r="G74" i="22" s="1"/>
  <c r="F4" i="18"/>
  <c r="H8" i="18"/>
  <c r="H8" i="22" s="1"/>
  <c r="H47" i="22" s="1"/>
  <c r="F7" i="18"/>
  <c r="F7" i="22" s="1"/>
  <c r="F46" i="22" s="1"/>
  <c r="D25" i="18"/>
  <c r="D25" i="22" s="1"/>
  <c r="D64" i="22" s="1"/>
  <c r="E33" i="18"/>
  <c r="E33" i="22" s="1"/>
  <c r="E72" i="22" s="1"/>
  <c r="H11" i="18"/>
  <c r="H11" i="22" s="1"/>
  <c r="H50" i="22" s="1"/>
  <c r="G20" i="18"/>
  <c r="G20" i="22" s="1"/>
  <c r="G59" i="22" s="1"/>
  <c r="C12" i="18"/>
  <c r="C34" i="18"/>
  <c r="D39" i="18"/>
  <c r="D39" i="22" s="1"/>
  <c r="D78" i="22" s="1"/>
  <c r="D17" i="18"/>
  <c r="D17" i="22" s="1"/>
  <c r="D56" i="22" s="1"/>
  <c r="G33" i="18"/>
  <c r="G33" i="22" s="1"/>
  <c r="G72" i="22" s="1"/>
  <c r="F33" i="18"/>
  <c r="F33" i="22" s="1"/>
  <c r="F72" i="22" s="1"/>
  <c r="F6" i="18"/>
  <c r="F6" i="22" s="1"/>
  <c r="F45" i="22" s="1"/>
  <c r="E25" i="18"/>
  <c r="E25" i="22" s="1"/>
  <c r="E64" i="22" s="1"/>
  <c r="E23" i="18"/>
  <c r="E23" i="22" s="1"/>
  <c r="E62" i="22" s="1"/>
  <c r="F28" i="18"/>
  <c r="F28" i="22" s="1"/>
  <c r="F67" i="22" s="1"/>
  <c r="C25" i="18"/>
  <c r="C23" i="18"/>
  <c r="H22" i="18"/>
  <c r="H22" i="22" s="1"/>
  <c r="H61" i="22" s="1"/>
  <c r="G15" i="18"/>
  <c r="G15" i="22" s="1"/>
  <c r="G54" i="22" s="1"/>
  <c r="G14" i="18"/>
  <c r="G14" i="22" s="1"/>
  <c r="G53" i="22" s="1"/>
  <c r="E20" i="18"/>
  <c r="E20" i="22" s="1"/>
  <c r="E59" i="22" s="1"/>
  <c r="E41" i="29"/>
  <c r="F4" i="29" a="1"/>
  <c r="C4" i="26"/>
  <c r="K4" i="26" s="1"/>
  <c r="H39" i="26"/>
  <c r="H39" i="27" s="1"/>
  <c r="H78" i="27" s="1"/>
  <c r="D29" i="26"/>
  <c r="D29" i="27" s="1"/>
  <c r="D68" i="27" s="1"/>
  <c r="F18" i="26"/>
  <c r="F18" i="27" s="1"/>
  <c r="F57" i="27" s="1"/>
  <c r="E38" i="26"/>
  <c r="E38" i="27" s="1"/>
  <c r="E77" i="27" s="1"/>
  <c r="G27" i="26"/>
  <c r="G27" i="27" s="1"/>
  <c r="G66" i="27" s="1"/>
  <c r="C17" i="26"/>
  <c r="E6" i="26"/>
  <c r="E6" i="27" s="1"/>
  <c r="E45" i="27" s="1"/>
  <c r="D34" i="26"/>
  <c r="D34" i="27" s="1"/>
  <c r="D73" i="27" s="1"/>
  <c r="F23" i="26"/>
  <c r="F23" i="27" s="1"/>
  <c r="F62" i="27" s="1"/>
  <c r="H12" i="26"/>
  <c r="H12" i="27" s="1"/>
  <c r="H51" i="27" s="1"/>
  <c r="G40" i="26"/>
  <c r="G40" i="27" s="1"/>
  <c r="G79" i="27" s="1"/>
  <c r="C30" i="26"/>
  <c r="E19" i="26"/>
  <c r="E19" i="27" s="1"/>
  <c r="E58" i="27" s="1"/>
  <c r="G8" i="26"/>
  <c r="G8" i="27" s="1"/>
  <c r="G47" i="27" s="1"/>
  <c r="F36" i="26"/>
  <c r="F36" i="27" s="1"/>
  <c r="F75" i="27" s="1"/>
  <c r="H25" i="26"/>
  <c r="H25" i="27" s="1"/>
  <c r="H64" i="27" s="1"/>
  <c r="D15" i="26"/>
  <c r="D15" i="27" s="1"/>
  <c r="D54" i="27" s="1"/>
  <c r="F4" i="26"/>
  <c r="E32" i="26"/>
  <c r="E32" i="27" s="1"/>
  <c r="E71" i="27" s="1"/>
  <c r="G21" i="26"/>
  <c r="G21" i="27" s="1"/>
  <c r="G60" i="27" s="1"/>
  <c r="C11" i="26"/>
  <c r="F37" i="26"/>
  <c r="F37" i="27" s="1"/>
  <c r="F76" i="27" s="1"/>
  <c r="H26" i="26"/>
  <c r="H26" i="27" s="1"/>
  <c r="H65" i="27" s="1"/>
  <c r="D16" i="26"/>
  <c r="D16" i="27" s="1"/>
  <c r="D55" i="27" s="1"/>
  <c r="F5" i="26"/>
  <c r="F5" i="27" s="1"/>
  <c r="F44" i="27" s="1"/>
  <c r="C32" i="26"/>
  <c r="E21" i="26"/>
  <c r="E21" i="27" s="1"/>
  <c r="E60" i="27" s="1"/>
  <c r="G10" i="26"/>
  <c r="G10" i="27" s="1"/>
  <c r="G49" i="27" s="1"/>
  <c r="F38" i="26"/>
  <c r="F38" i="27" s="1"/>
  <c r="F77" i="27" s="1"/>
  <c r="H27" i="26"/>
  <c r="H27" i="27" s="1"/>
  <c r="H66" i="27" s="1"/>
  <c r="D17" i="26"/>
  <c r="D17" i="27" s="1"/>
  <c r="D56" i="27" s="1"/>
  <c r="C37" i="26"/>
  <c r="E26" i="26"/>
  <c r="E26" i="27" s="1"/>
  <c r="E65" i="27" s="1"/>
  <c r="G15" i="26"/>
  <c r="G15" i="27" s="1"/>
  <c r="G54" i="27" s="1"/>
  <c r="C5" i="26"/>
  <c r="H32" i="26"/>
  <c r="H32" i="27" s="1"/>
  <c r="H71" i="27" s="1"/>
  <c r="D22" i="26"/>
  <c r="D22" i="27" s="1"/>
  <c r="D61" i="27" s="1"/>
  <c r="F11" i="26"/>
  <c r="F11" i="27" s="1"/>
  <c r="F50" i="27" s="1"/>
  <c r="E39" i="26"/>
  <c r="E39" i="27" s="1"/>
  <c r="E78" i="27" s="1"/>
  <c r="G28" i="26"/>
  <c r="G28" i="27" s="1"/>
  <c r="G67" i="27" s="1"/>
  <c r="C18" i="26"/>
  <c r="E7" i="26"/>
  <c r="E7" i="27" s="1"/>
  <c r="E46" i="27" s="1"/>
  <c r="D35" i="26"/>
  <c r="D35" i="27" s="1"/>
  <c r="D74" i="27" s="1"/>
  <c r="F24" i="26"/>
  <c r="F24" i="27" s="1"/>
  <c r="F63" i="27" s="1"/>
  <c r="H13" i="26"/>
  <c r="H13" i="27" s="1"/>
  <c r="H52" i="27" s="1"/>
  <c r="F10" i="26"/>
  <c r="F10" i="27" s="1"/>
  <c r="F49" i="27" s="1"/>
  <c r="C31" i="26"/>
  <c r="E20" i="26"/>
  <c r="E20" i="27" s="1"/>
  <c r="E59" i="27" s="1"/>
  <c r="G9" i="26"/>
  <c r="G9" i="27" s="1"/>
  <c r="G48" i="27" s="1"/>
  <c r="D36" i="26"/>
  <c r="D36" i="27" s="1"/>
  <c r="D75" i="27" s="1"/>
  <c r="F25" i="26"/>
  <c r="F25" i="27" s="1"/>
  <c r="F64" i="27" s="1"/>
  <c r="H14" i="26"/>
  <c r="H14" i="27" s="1"/>
  <c r="H53" i="27" s="1"/>
  <c r="D4" i="26"/>
  <c r="G30" i="26"/>
  <c r="G30" i="27" s="1"/>
  <c r="G69" i="27" s="1"/>
  <c r="C20" i="26"/>
  <c r="E9" i="26"/>
  <c r="E9" i="27" s="1"/>
  <c r="E48" i="27" s="1"/>
  <c r="D37" i="26"/>
  <c r="D37" i="27" s="1"/>
  <c r="D76" i="27" s="1"/>
  <c r="F26" i="26"/>
  <c r="F26" i="27" s="1"/>
  <c r="F65" i="27" s="1"/>
  <c r="H15" i="26"/>
  <c r="H15" i="27" s="1"/>
  <c r="H54" i="27" s="1"/>
  <c r="G35" i="26"/>
  <c r="G35" i="27" s="1"/>
  <c r="G74" i="27" s="1"/>
  <c r="C25" i="26"/>
  <c r="K25" i="26" s="1"/>
  <c r="E14" i="26"/>
  <c r="E14" i="27" s="1"/>
  <c r="E53" i="27" s="1"/>
  <c r="H7" i="26"/>
  <c r="H7" i="27" s="1"/>
  <c r="H46" i="27" s="1"/>
  <c r="F31" i="26"/>
  <c r="F31" i="27" s="1"/>
  <c r="F70" i="27" s="1"/>
  <c r="H20" i="26"/>
  <c r="H20" i="27" s="1"/>
  <c r="H59" i="27" s="1"/>
  <c r="D10" i="26"/>
  <c r="D10" i="27" s="1"/>
  <c r="D49" i="27" s="1"/>
  <c r="C38" i="26"/>
  <c r="E27" i="26"/>
  <c r="E27" i="27" s="1"/>
  <c r="E66" i="27" s="1"/>
  <c r="G16" i="26"/>
  <c r="G16" i="27" s="1"/>
  <c r="G55" i="27" s="1"/>
  <c r="C6" i="26"/>
  <c r="H33" i="26"/>
  <c r="H33" i="27" s="1"/>
  <c r="H72" i="27" s="1"/>
  <c r="D23" i="26"/>
  <c r="D23" i="27" s="1"/>
  <c r="D62" i="27" s="1"/>
  <c r="F12" i="26"/>
  <c r="F12" i="27" s="1"/>
  <c r="F51" i="27" s="1"/>
  <c r="E40" i="26"/>
  <c r="E40" i="27" s="1"/>
  <c r="E79" i="27" s="1"/>
  <c r="G29" i="26"/>
  <c r="G29" i="27" s="1"/>
  <c r="G68" i="27" s="1"/>
  <c r="C19" i="26"/>
  <c r="E8" i="26"/>
  <c r="E8" i="27" s="1"/>
  <c r="E47" i="27" s="1"/>
  <c r="H34" i="26"/>
  <c r="H34" i="27" s="1"/>
  <c r="H73" i="27" s="1"/>
  <c r="D24" i="26"/>
  <c r="D24" i="27" s="1"/>
  <c r="D63" i="27" s="1"/>
  <c r="F13" i="26"/>
  <c r="F13" i="27" s="1"/>
  <c r="F52" i="27" s="1"/>
  <c r="C40" i="26"/>
  <c r="E29" i="26"/>
  <c r="E29" i="27" s="1"/>
  <c r="E68" i="27" s="1"/>
  <c r="G18" i="26"/>
  <c r="G18" i="27" s="1"/>
  <c r="G57" i="27" s="1"/>
  <c r="C8" i="26"/>
  <c r="H35" i="26"/>
  <c r="H35" i="27" s="1"/>
  <c r="H74" i="27" s="1"/>
  <c r="D25" i="26"/>
  <c r="D25" i="27" s="1"/>
  <c r="D64" i="27" s="1"/>
  <c r="F14" i="26"/>
  <c r="F14" i="27" s="1"/>
  <c r="F53" i="27" s="1"/>
  <c r="E34" i="26"/>
  <c r="E34" i="27" s="1"/>
  <c r="E73" i="27" s="1"/>
  <c r="G23" i="26"/>
  <c r="G23" i="27" s="1"/>
  <c r="G62" i="27" s="1"/>
  <c r="C13" i="26"/>
  <c r="H40" i="26"/>
  <c r="H40" i="27" s="1"/>
  <c r="H79" i="27" s="1"/>
  <c r="D30" i="26"/>
  <c r="D30" i="27" s="1"/>
  <c r="D69" i="27" s="1"/>
  <c r="F19" i="26"/>
  <c r="F19" i="27" s="1"/>
  <c r="F58" i="27" s="1"/>
  <c r="H8" i="26"/>
  <c r="H8" i="27" s="1"/>
  <c r="H47" i="27" s="1"/>
  <c r="G36" i="26"/>
  <c r="G36" i="27" s="1"/>
  <c r="G75" i="27" s="1"/>
  <c r="C26" i="26"/>
  <c r="E15" i="26"/>
  <c r="E15" i="27" s="1"/>
  <c r="E54" i="27" s="1"/>
  <c r="G4" i="26"/>
  <c r="F32" i="26"/>
  <c r="F32" i="27" s="1"/>
  <c r="F71" i="27" s="1"/>
  <c r="H21" i="26"/>
  <c r="H21" i="27" s="1"/>
  <c r="H60" i="27" s="1"/>
  <c r="D11" i="26"/>
  <c r="D11" i="27" s="1"/>
  <c r="D50" i="27" s="1"/>
  <c r="C39" i="26"/>
  <c r="E28" i="26"/>
  <c r="E28" i="27" s="1"/>
  <c r="E67" i="27" s="1"/>
  <c r="G17" i="26"/>
  <c r="G17" i="27" s="1"/>
  <c r="G56" i="27" s="1"/>
  <c r="C7" i="26"/>
  <c r="F33" i="26"/>
  <c r="F33" i="27" s="1"/>
  <c r="F72" i="27" s="1"/>
  <c r="H22" i="26"/>
  <c r="H22" i="27" s="1"/>
  <c r="H61" i="27" s="1"/>
  <c r="D12" i="26"/>
  <c r="D12" i="27" s="1"/>
  <c r="D51" i="27" s="1"/>
  <c r="G38" i="26"/>
  <c r="G38" i="27" s="1"/>
  <c r="G77" i="27" s="1"/>
  <c r="C28" i="26"/>
  <c r="E17" i="26"/>
  <c r="E17" i="27" s="1"/>
  <c r="E56" i="27" s="1"/>
  <c r="G6" i="26"/>
  <c r="G6" i="27" s="1"/>
  <c r="G45" i="27" s="1"/>
  <c r="F34" i="26"/>
  <c r="F34" i="27" s="1"/>
  <c r="F73" i="27" s="1"/>
  <c r="H23" i="26"/>
  <c r="H23" i="27" s="1"/>
  <c r="H62" i="27" s="1"/>
  <c r="D13" i="26"/>
  <c r="D13" i="27" s="1"/>
  <c r="D52" i="27" s="1"/>
  <c r="C33" i="26"/>
  <c r="E22" i="26"/>
  <c r="E22" i="27" s="1"/>
  <c r="E61" i="27" s="1"/>
  <c r="G11" i="26"/>
  <c r="G11" i="27" s="1"/>
  <c r="G50" i="27" s="1"/>
  <c r="F39" i="26"/>
  <c r="F39" i="27" s="1"/>
  <c r="F78" i="27" s="1"/>
  <c r="H28" i="26"/>
  <c r="H28" i="27" s="1"/>
  <c r="H67" i="27" s="1"/>
  <c r="D18" i="26"/>
  <c r="D18" i="27" s="1"/>
  <c r="D57" i="27" s="1"/>
  <c r="F7" i="26"/>
  <c r="F7" i="27" s="1"/>
  <c r="F46" i="27" s="1"/>
  <c r="E35" i="26"/>
  <c r="E35" i="27" s="1"/>
  <c r="E74" i="27" s="1"/>
  <c r="G24" i="26"/>
  <c r="G24" i="27" s="1"/>
  <c r="G63" i="27" s="1"/>
  <c r="C14" i="26"/>
  <c r="D9" i="26"/>
  <c r="D9" i="27" s="1"/>
  <c r="D48" i="27" s="1"/>
  <c r="D31" i="26"/>
  <c r="D31" i="27" s="1"/>
  <c r="D70" i="27" s="1"/>
  <c r="F20" i="26"/>
  <c r="F20" i="27" s="1"/>
  <c r="F59" i="27" s="1"/>
  <c r="H9" i="26"/>
  <c r="H9" i="27" s="1"/>
  <c r="H48" i="27" s="1"/>
  <c r="G37" i="26"/>
  <c r="G37" i="27" s="1"/>
  <c r="G76" i="27" s="1"/>
  <c r="C27" i="26"/>
  <c r="E16" i="26"/>
  <c r="E16" i="27" s="1"/>
  <c r="E55" i="27" s="1"/>
  <c r="G5" i="26"/>
  <c r="G5" i="27" s="1"/>
  <c r="G44" i="27" s="1"/>
  <c r="D32" i="26"/>
  <c r="D32" i="27" s="1"/>
  <c r="D71" i="27" s="1"/>
  <c r="F21" i="26"/>
  <c r="F21" i="27" s="1"/>
  <c r="F60" i="27" s="1"/>
  <c r="H10" i="26"/>
  <c r="H10" i="27" s="1"/>
  <c r="H49" i="27" s="1"/>
  <c r="E37" i="26"/>
  <c r="E37" i="27" s="1"/>
  <c r="E76" i="27" s="1"/>
  <c r="G26" i="26"/>
  <c r="G26" i="27" s="1"/>
  <c r="G65" i="27" s="1"/>
  <c r="C16" i="26"/>
  <c r="E5" i="26"/>
  <c r="E5" i="27" s="1"/>
  <c r="E44" i="27" s="1"/>
  <c r="D33" i="26"/>
  <c r="D33" i="27" s="1"/>
  <c r="D72" i="27" s="1"/>
  <c r="F22" i="26"/>
  <c r="F22" i="27" s="1"/>
  <c r="F61" i="27" s="1"/>
  <c r="H11" i="26"/>
  <c r="H11" i="27" s="1"/>
  <c r="H50" i="27" s="1"/>
  <c r="G31" i="26"/>
  <c r="G31" i="27" s="1"/>
  <c r="G70" i="27" s="1"/>
  <c r="C21" i="26"/>
  <c r="K21" i="26" s="1"/>
  <c r="E10" i="26"/>
  <c r="E10" i="27" s="1"/>
  <c r="E49" i="27" s="1"/>
  <c r="D38" i="26"/>
  <c r="D38" i="27" s="1"/>
  <c r="D77" i="27" s="1"/>
  <c r="F27" i="26"/>
  <c r="F27" i="27" s="1"/>
  <c r="F66" i="27" s="1"/>
  <c r="H16" i="26"/>
  <c r="H16" i="27" s="1"/>
  <c r="H55" i="27" s="1"/>
  <c r="D6" i="26"/>
  <c r="D6" i="27" s="1"/>
  <c r="D45" i="27" s="1"/>
  <c r="C34" i="26"/>
  <c r="E23" i="26"/>
  <c r="E23" i="27" s="1"/>
  <c r="E62" i="27" s="1"/>
  <c r="G12" i="26"/>
  <c r="G12" i="27" s="1"/>
  <c r="G51" i="27" s="1"/>
  <c r="F40" i="26"/>
  <c r="F40" i="27" s="1"/>
  <c r="F79" i="27" s="1"/>
  <c r="H29" i="26"/>
  <c r="H29" i="27" s="1"/>
  <c r="H68" i="27" s="1"/>
  <c r="D19" i="26"/>
  <c r="D19" i="27" s="1"/>
  <c r="D58" i="27" s="1"/>
  <c r="F8" i="26"/>
  <c r="F8" i="27" s="1"/>
  <c r="F47" i="27" s="1"/>
  <c r="E36" i="26"/>
  <c r="E36" i="27" s="1"/>
  <c r="E75" i="27" s="1"/>
  <c r="G25" i="26"/>
  <c r="G25" i="27" s="1"/>
  <c r="G64" i="27" s="1"/>
  <c r="C15" i="26"/>
  <c r="E4" i="26"/>
  <c r="H30" i="26"/>
  <c r="H30" i="27" s="1"/>
  <c r="H69" i="27" s="1"/>
  <c r="D20" i="26"/>
  <c r="D20" i="27" s="1"/>
  <c r="D59" i="27" s="1"/>
  <c r="F9" i="26"/>
  <c r="F9" i="27" s="1"/>
  <c r="F48" i="27" s="1"/>
  <c r="C36" i="26"/>
  <c r="E25" i="26"/>
  <c r="E25" i="27" s="1"/>
  <c r="E64" i="27" s="1"/>
  <c r="G14" i="26"/>
  <c r="G14" i="27" s="1"/>
  <c r="G53" i="27" s="1"/>
  <c r="E30" i="26"/>
  <c r="E30" i="27" s="1"/>
  <c r="E69" i="27" s="1"/>
  <c r="D26" i="26"/>
  <c r="D26" i="27" s="1"/>
  <c r="D65" i="27" s="1"/>
  <c r="C22" i="26"/>
  <c r="H17" i="26"/>
  <c r="H17" i="27" s="1"/>
  <c r="H56" i="27" s="1"/>
  <c r="G13" i="26"/>
  <c r="G13" i="27" s="1"/>
  <c r="G52" i="27" s="1"/>
  <c r="D8" i="26"/>
  <c r="D8" i="27" s="1"/>
  <c r="D47" i="27" s="1"/>
  <c r="C29" i="26"/>
  <c r="H24" i="26"/>
  <c r="H24" i="27" s="1"/>
  <c r="H63" i="27" s="1"/>
  <c r="G20" i="26"/>
  <c r="G20" i="27" s="1"/>
  <c r="G59" i="27" s="1"/>
  <c r="F16" i="26"/>
  <c r="F16" i="27" s="1"/>
  <c r="F55" i="27" s="1"/>
  <c r="E12" i="26"/>
  <c r="E12" i="27" s="1"/>
  <c r="E51" i="27" s="1"/>
  <c r="H6" i="26"/>
  <c r="H6" i="27" s="1"/>
  <c r="H45" i="27" s="1"/>
  <c r="H31" i="26"/>
  <c r="H31" i="27" s="1"/>
  <c r="H70" i="27" s="1"/>
  <c r="G19" i="26"/>
  <c r="G19" i="27" s="1"/>
  <c r="G58" i="27" s="1"/>
  <c r="F15" i="26"/>
  <c r="F15" i="27" s="1"/>
  <c r="F54" i="27" s="1"/>
  <c r="E11" i="26"/>
  <c r="E11" i="27" s="1"/>
  <c r="E50" i="27" s="1"/>
  <c r="D7" i="26"/>
  <c r="D7" i="27" s="1"/>
  <c r="D46" i="27" s="1"/>
  <c r="D40" i="26"/>
  <c r="D40" i="27" s="1"/>
  <c r="D79" i="27" s="1"/>
  <c r="G34" i="26"/>
  <c r="G34" i="27" s="1"/>
  <c r="G73" i="27" s="1"/>
  <c r="F30" i="26"/>
  <c r="F30" i="27" s="1"/>
  <c r="F69" i="27" s="1"/>
  <c r="E18" i="26"/>
  <c r="E18" i="27" s="1"/>
  <c r="E57" i="27" s="1"/>
  <c r="D14" i="26"/>
  <c r="D14" i="27" s="1"/>
  <c r="D53" i="27" s="1"/>
  <c r="C10" i="26"/>
  <c r="H5" i="26"/>
  <c r="H5" i="27" s="1"/>
  <c r="H44" i="27" s="1"/>
  <c r="H38" i="26"/>
  <c r="H38" i="27" s="1"/>
  <c r="H77" i="27" s="1"/>
  <c r="E33" i="26"/>
  <c r="E33" i="27" s="1"/>
  <c r="E72" i="27" s="1"/>
  <c r="D21" i="26"/>
  <c r="D21" i="27" s="1"/>
  <c r="D60" i="27" s="1"/>
  <c r="C9" i="26"/>
  <c r="H4" i="26"/>
  <c r="D39" i="26"/>
  <c r="D39" i="27" s="1"/>
  <c r="D78" i="27" s="1"/>
  <c r="C35" i="26"/>
  <c r="F29" i="26"/>
  <c r="F29" i="27" s="1"/>
  <c r="F68" i="27" s="1"/>
  <c r="C24" i="26"/>
  <c r="D5" i="26"/>
  <c r="D5" i="27" s="1"/>
  <c r="D44" i="27" s="1"/>
  <c r="H36" i="26"/>
  <c r="H36" i="27" s="1"/>
  <c r="H75" i="27" s="1"/>
  <c r="G32" i="26"/>
  <c r="G32" i="27" s="1"/>
  <c r="G71" i="27" s="1"/>
  <c r="F28" i="26"/>
  <c r="F28" i="27" s="1"/>
  <c r="F67" i="27" s="1"/>
  <c r="E24" i="26"/>
  <c r="E24" i="27" s="1"/>
  <c r="E63" i="27" s="1"/>
  <c r="H18" i="26"/>
  <c r="H18" i="27" s="1"/>
  <c r="H57" i="27" s="1"/>
  <c r="E13" i="26"/>
  <c r="E13" i="27" s="1"/>
  <c r="E52" i="27" s="1"/>
  <c r="H19" i="26"/>
  <c r="H19" i="27" s="1"/>
  <c r="H58" i="27" s="1"/>
  <c r="G33" i="26"/>
  <c r="G33" i="27" s="1"/>
  <c r="G72" i="27" s="1"/>
  <c r="G39" i="26"/>
  <c r="G39" i="27" s="1"/>
  <c r="G78" i="27" s="1"/>
  <c r="C23" i="26"/>
  <c r="C12" i="26"/>
  <c r="G7" i="26"/>
  <c r="G7" i="27" s="1"/>
  <c r="G46" i="27" s="1"/>
  <c r="D28" i="26"/>
  <c r="D28" i="27" s="1"/>
  <c r="D67" i="27" s="1"/>
  <c r="F35" i="26"/>
  <c r="F35" i="27" s="1"/>
  <c r="F74" i="27" s="1"/>
  <c r="F17" i="26"/>
  <c r="F17" i="27" s="1"/>
  <c r="F56" i="27" s="1"/>
  <c r="E31" i="26"/>
  <c r="E31" i="27" s="1"/>
  <c r="E70" i="27" s="1"/>
  <c r="D27" i="26"/>
  <c r="D27" i="27" s="1"/>
  <c r="D66" i="27" s="1"/>
  <c r="F6" i="26"/>
  <c r="F6" i="27" s="1"/>
  <c r="F45" i="27" s="1"/>
  <c r="G22" i="26"/>
  <c r="G22" i="27" s="1"/>
  <c r="G61" i="27" s="1"/>
  <c r="H37" i="26"/>
  <c r="H37" i="27" s="1"/>
  <c r="H76" i="27" s="1"/>
  <c r="K27" i="26" l="1"/>
  <c r="K10" i="26"/>
  <c r="J10" i="28" s="1"/>
  <c r="J49" i="28" s="1"/>
  <c r="J21" i="28"/>
  <c r="J60" i="28" s="1"/>
  <c r="K21" i="28"/>
  <c r="K60" i="28" s="1"/>
  <c r="K6" i="26"/>
  <c r="K7" i="26"/>
  <c r="K12" i="26"/>
  <c r="K23" i="26"/>
  <c r="K34" i="26"/>
  <c r="K16" i="26"/>
  <c r="K38" i="26"/>
  <c r="K20" i="26"/>
  <c r="J27" i="28"/>
  <c r="J66" i="28" s="1"/>
  <c r="K27" i="28"/>
  <c r="K66" i="28" s="1"/>
  <c r="K5" i="26"/>
  <c r="K36" i="26"/>
  <c r="K40" i="26"/>
  <c r="K24" i="26"/>
  <c r="K33" i="26"/>
  <c r="K37" i="26"/>
  <c r="K35" i="26"/>
  <c r="K29" i="26"/>
  <c r="K39" i="26"/>
  <c r="K13" i="26"/>
  <c r="K17" i="26"/>
  <c r="J25" i="28"/>
  <c r="J64" i="28" s="1"/>
  <c r="K25" i="28"/>
  <c r="K64" i="28" s="1"/>
  <c r="K26" i="26"/>
  <c r="K31" i="26"/>
  <c r="K14" i="26"/>
  <c r="K18" i="26"/>
  <c r="K30" i="26"/>
  <c r="K11" i="26"/>
  <c r="K15" i="26"/>
  <c r="K19" i="26"/>
  <c r="K10" i="28"/>
  <c r="K49" i="28" s="1"/>
  <c r="K9" i="26"/>
  <c r="K8" i="26"/>
  <c r="K4" i="28"/>
  <c r="K43" i="28" s="1"/>
  <c r="J4" i="28"/>
  <c r="J43" i="28" s="1"/>
  <c r="K22" i="26"/>
  <c r="K28" i="26"/>
  <c r="K32" i="26"/>
  <c r="D23" i="29"/>
  <c r="D18" i="29"/>
  <c r="D36" i="29"/>
  <c r="D30" i="29"/>
  <c r="D21" i="29"/>
  <c r="D20" i="29"/>
  <c r="D17" i="29"/>
  <c r="D29" i="29"/>
  <c r="D26" i="29"/>
  <c r="D13" i="29"/>
  <c r="D7" i="29"/>
  <c r="D28" i="29"/>
  <c r="D38" i="29"/>
  <c r="D10" i="29"/>
  <c r="D14" i="29"/>
  <c r="D25" i="29"/>
  <c r="D12" i="29"/>
  <c r="D39" i="29"/>
  <c r="D19" i="29"/>
  <c r="D37" i="29"/>
  <c r="D34" i="29"/>
  <c r="D11" i="29"/>
  <c r="D5" i="29"/>
  <c r="D40" i="29"/>
  <c r="D8" i="29"/>
  <c r="D35" i="29"/>
  <c r="D32" i="29"/>
  <c r="D15" i="29"/>
  <c r="D6" i="29"/>
  <c r="D22" i="29"/>
  <c r="D16" i="29"/>
  <c r="D24" i="29"/>
  <c r="D33" i="29"/>
  <c r="D31" i="29"/>
  <c r="D9" i="29"/>
  <c r="D27" i="29"/>
  <c r="C25" i="27"/>
  <c r="C64" i="27" s="1"/>
  <c r="F41" i="18"/>
  <c r="F41" i="22" s="1"/>
  <c r="F80" i="22" s="1"/>
  <c r="F4" i="22"/>
  <c r="F43" i="22" s="1"/>
  <c r="C22" i="22"/>
  <c r="C61" i="22" s="1"/>
  <c r="C15" i="27"/>
  <c r="C54" i="27" s="1"/>
  <c r="F4" i="29"/>
  <c r="F10" i="29"/>
  <c r="F33" i="29"/>
  <c r="F11" i="29"/>
  <c r="F34" i="29"/>
  <c r="F17" i="29"/>
  <c r="F35" i="29"/>
  <c r="F18" i="29"/>
  <c r="F19" i="29"/>
  <c r="F25" i="29"/>
  <c r="F9" i="29"/>
  <c r="F27" i="29"/>
  <c r="F26" i="29"/>
  <c r="F32" i="29"/>
  <c r="F7" i="29"/>
  <c r="F21" i="29"/>
  <c r="F24" i="29"/>
  <c r="F38" i="29"/>
  <c r="F13" i="29"/>
  <c r="F16" i="29"/>
  <c r="F30" i="29"/>
  <c r="F5" i="29"/>
  <c r="F8" i="29"/>
  <c r="F22" i="29"/>
  <c r="F36" i="29"/>
  <c r="F39" i="29"/>
  <c r="F14" i="29"/>
  <c r="F28" i="29"/>
  <c r="F31" i="29"/>
  <c r="F6" i="29"/>
  <c r="F20" i="29"/>
  <c r="F12" i="29"/>
  <c r="F40" i="29"/>
  <c r="F23" i="29"/>
  <c r="F37" i="29"/>
  <c r="F15" i="29"/>
  <c r="F29" i="29"/>
  <c r="C26" i="27"/>
  <c r="C65" i="27" s="1"/>
  <c r="C34" i="27"/>
  <c r="C73" i="27" s="1"/>
  <c r="C20" i="27"/>
  <c r="C59" i="27" s="1"/>
  <c r="C31" i="27"/>
  <c r="C70" i="27" s="1"/>
  <c r="C23" i="22"/>
  <c r="C62" i="22" s="1"/>
  <c r="C10" i="22"/>
  <c r="C49" i="22" s="1"/>
  <c r="C29" i="22"/>
  <c r="C68" i="22" s="1"/>
  <c r="D4" i="22"/>
  <c r="D43" i="22" s="1"/>
  <c r="D41" i="18"/>
  <c r="D41" i="22" s="1"/>
  <c r="D80" i="22" s="1"/>
  <c r="G41" i="18"/>
  <c r="G41" i="22" s="1"/>
  <c r="G80" i="22" s="1"/>
  <c r="G4" i="22"/>
  <c r="G43" i="22" s="1"/>
  <c r="C40" i="22"/>
  <c r="C79" i="22" s="1"/>
  <c r="C35" i="27"/>
  <c r="C74" i="27" s="1"/>
  <c r="C10" i="27"/>
  <c r="C49" i="27" s="1"/>
  <c r="C29" i="27"/>
  <c r="C68" i="27" s="1"/>
  <c r="C28" i="27"/>
  <c r="C67" i="27" s="1"/>
  <c r="C39" i="27"/>
  <c r="C78" i="27" s="1"/>
  <c r="C6" i="27"/>
  <c r="C45" i="27" s="1"/>
  <c r="C17" i="27"/>
  <c r="C56" i="27" s="1"/>
  <c r="C25" i="22"/>
  <c r="C64" i="22" s="1"/>
  <c r="C36" i="22"/>
  <c r="C75" i="22" s="1"/>
  <c r="C18" i="22"/>
  <c r="C57" i="22" s="1"/>
  <c r="C19" i="22"/>
  <c r="C58" i="22" s="1"/>
  <c r="C41" i="18"/>
  <c r="C4" i="22"/>
  <c r="C43" i="22" s="1"/>
  <c r="C36" i="27"/>
  <c r="C75" i="27" s="1"/>
  <c r="C11" i="27"/>
  <c r="C50" i="27" s="1"/>
  <c r="C34" i="22"/>
  <c r="C73" i="22" s="1"/>
  <c r="C33" i="22"/>
  <c r="C72" i="22" s="1"/>
  <c r="C20" i="22"/>
  <c r="C59" i="22" s="1"/>
  <c r="H4" i="27"/>
  <c r="H43" i="27" s="1"/>
  <c r="H41" i="26"/>
  <c r="H41" i="27" s="1"/>
  <c r="H80" i="27" s="1"/>
  <c r="C8" i="27"/>
  <c r="C47" i="27" s="1"/>
  <c r="C19" i="27"/>
  <c r="C58" i="27" s="1"/>
  <c r="C30" i="27"/>
  <c r="C69" i="27" s="1"/>
  <c r="C12" i="22"/>
  <c r="C51" i="22" s="1"/>
  <c r="C24" i="22"/>
  <c r="C63" i="22" s="1"/>
  <c r="C35" i="22"/>
  <c r="C74" i="22" s="1"/>
  <c r="C28" i="22"/>
  <c r="C67" i="22" s="1"/>
  <c r="C23" i="27"/>
  <c r="C62" i="27" s="1"/>
  <c r="C9" i="27"/>
  <c r="C48" i="27" s="1"/>
  <c r="C16" i="27"/>
  <c r="C55" i="27" s="1"/>
  <c r="C27" i="27"/>
  <c r="C66" i="27" s="1"/>
  <c r="C38" i="27"/>
  <c r="C77" i="27" s="1"/>
  <c r="C5" i="27"/>
  <c r="C44" i="27" s="1"/>
  <c r="C5" i="22"/>
  <c r="C44" i="22" s="1"/>
  <c r="E41" i="18"/>
  <c r="E41" i="22" s="1"/>
  <c r="E80" i="22" s="1"/>
  <c r="E4" i="22"/>
  <c r="E43" i="22" s="1"/>
  <c r="C6" i="22"/>
  <c r="C45" i="22" s="1"/>
  <c r="H4" i="22"/>
  <c r="H43" i="22" s="1"/>
  <c r="H41" i="18"/>
  <c r="H41" i="22" s="1"/>
  <c r="H80" i="22" s="1"/>
  <c r="C7" i="22"/>
  <c r="C46" i="22" s="1"/>
  <c r="C26" i="22"/>
  <c r="C65" i="22" s="1"/>
  <c r="C27" i="22"/>
  <c r="C66" i="22" s="1"/>
  <c r="C12" i="27"/>
  <c r="C51" i="27" s="1"/>
  <c r="C33" i="27"/>
  <c r="C72" i="27" s="1"/>
  <c r="C22" i="27"/>
  <c r="C61" i="27" s="1"/>
  <c r="G4" i="27"/>
  <c r="G43" i="27" s="1"/>
  <c r="G41" i="26"/>
  <c r="G41" i="27" s="1"/>
  <c r="G80" i="27" s="1"/>
  <c r="C13" i="27"/>
  <c r="C52" i="27" s="1"/>
  <c r="C32" i="27"/>
  <c r="C71" i="27" s="1"/>
  <c r="F4" i="27"/>
  <c r="F43" i="27" s="1"/>
  <c r="F41" i="26"/>
  <c r="F41" i="27" s="1"/>
  <c r="F80" i="27" s="1"/>
  <c r="C11" i="22"/>
  <c r="C50" i="22" s="1"/>
  <c r="C14" i="22"/>
  <c r="C53" i="22" s="1"/>
  <c r="C15" i="22"/>
  <c r="C54" i="22" s="1"/>
  <c r="C8" i="22"/>
  <c r="C47" i="22" s="1"/>
  <c r="C17" i="22"/>
  <c r="C56" i="22" s="1"/>
  <c r="E4" i="27"/>
  <c r="E43" i="27" s="1"/>
  <c r="E41" i="26"/>
  <c r="E41" i="27" s="1"/>
  <c r="E80" i="27" s="1"/>
  <c r="C21" i="27"/>
  <c r="C60" i="27" s="1"/>
  <c r="C7" i="27"/>
  <c r="C46" i="27" s="1"/>
  <c r="C40" i="27"/>
  <c r="C79" i="27" s="1"/>
  <c r="C18" i="27"/>
  <c r="C57" i="27" s="1"/>
  <c r="C13" i="22"/>
  <c r="C52" i="22" s="1"/>
  <c r="C16" i="22"/>
  <c r="C55" i="22" s="1"/>
  <c r="C21" i="22"/>
  <c r="C60" i="22" s="1"/>
  <c r="C30" i="22"/>
  <c r="C69" i="22" s="1"/>
  <c r="C14" i="27"/>
  <c r="C53" i="27" s="1"/>
  <c r="D4" i="27"/>
  <c r="D43" i="27" s="1"/>
  <c r="D41" i="26"/>
  <c r="D41" i="27" s="1"/>
  <c r="D80" i="27" s="1"/>
  <c r="C31" i="22"/>
  <c r="C70" i="22" s="1"/>
  <c r="C24" i="27"/>
  <c r="C63" i="27" s="1"/>
  <c r="C37" i="27"/>
  <c r="C76" i="27" s="1"/>
  <c r="C4" i="27"/>
  <c r="C43" i="27" s="1"/>
  <c r="C41" i="26"/>
  <c r="L41" i="26" s="1"/>
  <c r="C9" i="22"/>
  <c r="C48" i="22" s="1"/>
  <c r="C37" i="22"/>
  <c r="C76" i="22" s="1"/>
  <c r="C38" i="22"/>
  <c r="C77" i="22" s="1"/>
  <c r="C39" i="22"/>
  <c r="C78" i="22" s="1"/>
  <c r="C32" i="22"/>
  <c r="C71" i="22" s="1"/>
  <c r="K41" i="26" l="1"/>
  <c r="K41" i="28" s="1"/>
  <c r="K80" i="28" s="1"/>
  <c r="J41" i="28"/>
  <c r="J80" i="28" s="1"/>
  <c r="J29" i="23"/>
  <c r="J68" i="23" s="1"/>
  <c r="K29" i="23"/>
  <c r="K68" i="23" s="1"/>
  <c r="K39" i="28"/>
  <c r="K78" i="28" s="1"/>
  <c r="J39" i="28"/>
  <c r="J78" i="28" s="1"/>
  <c r="K28" i="23"/>
  <c r="K67" i="23" s="1"/>
  <c r="J28" i="23"/>
  <c r="J67" i="23" s="1"/>
  <c r="K16" i="28"/>
  <c r="K55" i="28" s="1"/>
  <c r="J16" i="28"/>
  <c r="J55" i="28" s="1"/>
  <c r="J20" i="23"/>
  <c r="J59" i="23" s="1"/>
  <c r="K20" i="23"/>
  <c r="K59" i="23" s="1"/>
  <c r="K34" i="28"/>
  <c r="K73" i="28" s="1"/>
  <c r="J34" i="28"/>
  <c r="J73" i="28" s="1"/>
  <c r="J35" i="23"/>
  <c r="J74" i="23" s="1"/>
  <c r="K35" i="23"/>
  <c r="K74" i="23" s="1"/>
  <c r="K18" i="23"/>
  <c r="K57" i="23" s="1"/>
  <c r="J18" i="23"/>
  <c r="J57" i="23" s="1"/>
  <c r="K28" i="28"/>
  <c r="K67" i="28" s="1"/>
  <c r="J28" i="28"/>
  <c r="J67" i="28" s="1"/>
  <c r="J30" i="28"/>
  <c r="J69" i="28" s="1"/>
  <c r="K30" i="28"/>
  <c r="K69" i="28" s="1"/>
  <c r="K37" i="28"/>
  <c r="K76" i="28" s="1"/>
  <c r="J37" i="28"/>
  <c r="J76" i="28" s="1"/>
  <c r="J23" i="28"/>
  <c r="J62" i="28" s="1"/>
  <c r="K23" i="28"/>
  <c r="K62" i="28" s="1"/>
  <c r="L41" i="18"/>
  <c r="J8" i="23"/>
  <c r="J47" i="23" s="1"/>
  <c r="K8" i="23"/>
  <c r="K47" i="23" s="1"/>
  <c r="J19" i="23"/>
  <c r="J58" i="23" s="1"/>
  <c r="K19" i="23"/>
  <c r="K58" i="23" s="1"/>
  <c r="J31" i="23"/>
  <c r="J70" i="23" s="1"/>
  <c r="K31" i="23"/>
  <c r="K70" i="23" s="1"/>
  <c r="J35" i="28"/>
  <c r="J74" i="28" s="1"/>
  <c r="K35" i="28"/>
  <c r="K74" i="28" s="1"/>
  <c r="J14" i="23"/>
  <c r="J53" i="23" s="1"/>
  <c r="K14" i="23"/>
  <c r="K53" i="23" s="1"/>
  <c r="J5" i="23"/>
  <c r="J44" i="23" s="1"/>
  <c r="K5" i="23"/>
  <c r="K44" i="23" s="1"/>
  <c r="J33" i="23"/>
  <c r="J72" i="23" s="1"/>
  <c r="K33" i="23"/>
  <c r="K72" i="23" s="1"/>
  <c r="K40" i="23"/>
  <c r="K79" i="23" s="1"/>
  <c r="J40" i="23"/>
  <c r="J79" i="23" s="1"/>
  <c r="K22" i="28"/>
  <c r="K61" i="28" s="1"/>
  <c r="J22" i="28"/>
  <c r="J61" i="28" s="1"/>
  <c r="J18" i="28"/>
  <c r="J57" i="28" s="1"/>
  <c r="K18" i="28"/>
  <c r="K57" i="28" s="1"/>
  <c r="J33" i="28"/>
  <c r="J72" i="28" s="1"/>
  <c r="K33" i="28"/>
  <c r="K72" i="28" s="1"/>
  <c r="J12" i="28"/>
  <c r="J51" i="28" s="1"/>
  <c r="K12" i="28"/>
  <c r="K51" i="28" s="1"/>
  <c r="J9" i="23"/>
  <c r="J48" i="23" s="1"/>
  <c r="K9" i="23"/>
  <c r="K48" i="23" s="1"/>
  <c r="K32" i="28"/>
  <c r="K71" i="28" s="1"/>
  <c r="J32" i="28"/>
  <c r="J71" i="28" s="1"/>
  <c r="J38" i="23"/>
  <c r="J77" i="23" s="1"/>
  <c r="K38" i="23"/>
  <c r="K77" i="23" s="1"/>
  <c r="J27" i="23"/>
  <c r="J66" i="23" s="1"/>
  <c r="K27" i="23"/>
  <c r="K66" i="23" s="1"/>
  <c r="J24" i="23"/>
  <c r="J63" i="23" s="1"/>
  <c r="K24" i="23"/>
  <c r="K63" i="23" s="1"/>
  <c r="K36" i="23"/>
  <c r="K75" i="23" s="1"/>
  <c r="J36" i="23"/>
  <c r="J75" i="23" s="1"/>
  <c r="J14" i="28"/>
  <c r="J53" i="28" s="1"/>
  <c r="K14" i="28"/>
  <c r="K53" i="28" s="1"/>
  <c r="J24" i="28"/>
  <c r="J63" i="28" s="1"/>
  <c r="K24" i="28"/>
  <c r="K63" i="28" s="1"/>
  <c r="J7" i="28"/>
  <c r="J46" i="28" s="1"/>
  <c r="K7" i="28"/>
  <c r="K46" i="28" s="1"/>
  <c r="J21" i="23"/>
  <c r="J60" i="23" s="1"/>
  <c r="K21" i="23"/>
  <c r="K60" i="23" s="1"/>
  <c r="J9" i="28"/>
  <c r="J48" i="28" s="1"/>
  <c r="K9" i="28"/>
  <c r="K48" i="28" s="1"/>
  <c r="K22" i="23"/>
  <c r="K61" i="23" s="1"/>
  <c r="J22" i="23"/>
  <c r="J61" i="23" s="1"/>
  <c r="K17" i="28"/>
  <c r="K56" i="28" s="1"/>
  <c r="J17" i="28"/>
  <c r="J56" i="28" s="1"/>
  <c r="K4" i="23"/>
  <c r="K43" i="23" s="1"/>
  <c r="J4" i="23"/>
  <c r="J43" i="23" s="1"/>
  <c r="J32" i="23"/>
  <c r="J71" i="23" s="1"/>
  <c r="K32" i="23"/>
  <c r="K71" i="23" s="1"/>
  <c r="K29" i="28"/>
  <c r="K68" i="28" s="1"/>
  <c r="J29" i="28"/>
  <c r="J68" i="28" s="1"/>
  <c r="J34" i="23"/>
  <c r="J73" i="23" s="1"/>
  <c r="K34" i="23"/>
  <c r="K73" i="23" s="1"/>
  <c r="J31" i="28"/>
  <c r="J70" i="28" s="1"/>
  <c r="K31" i="28"/>
  <c r="K70" i="28" s="1"/>
  <c r="K40" i="28"/>
  <c r="K79" i="28" s="1"/>
  <c r="J40" i="28"/>
  <c r="J79" i="28" s="1"/>
  <c r="J6" i="28"/>
  <c r="J45" i="28" s="1"/>
  <c r="K6" i="28"/>
  <c r="K45" i="28" s="1"/>
  <c r="J17" i="23"/>
  <c r="J56" i="23" s="1"/>
  <c r="K17" i="23"/>
  <c r="K56" i="23" s="1"/>
  <c r="K13" i="28"/>
  <c r="K52" i="28" s="1"/>
  <c r="J13" i="28"/>
  <c r="J52" i="28" s="1"/>
  <c r="K16" i="23"/>
  <c r="K55" i="23" s="1"/>
  <c r="J16" i="23"/>
  <c r="J55" i="23" s="1"/>
  <c r="K19" i="28"/>
  <c r="K58" i="28" s="1"/>
  <c r="J19" i="28"/>
  <c r="J58" i="28" s="1"/>
  <c r="J39" i="23"/>
  <c r="J78" i="23" s="1"/>
  <c r="K39" i="23"/>
  <c r="K78" i="23" s="1"/>
  <c r="J37" i="23"/>
  <c r="J76" i="23" s="1"/>
  <c r="K37" i="23"/>
  <c r="K76" i="23" s="1"/>
  <c r="J11" i="23"/>
  <c r="J50" i="23" s="1"/>
  <c r="K11" i="23"/>
  <c r="K50" i="23" s="1"/>
  <c r="K12" i="23"/>
  <c r="K51" i="23" s="1"/>
  <c r="J12" i="23"/>
  <c r="J51" i="23" s="1"/>
  <c r="J25" i="23"/>
  <c r="J64" i="23" s="1"/>
  <c r="K25" i="23"/>
  <c r="K64" i="23" s="1"/>
  <c r="K26" i="28"/>
  <c r="K65" i="28" s="1"/>
  <c r="J26" i="28"/>
  <c r="J65" i="28" s="1"/>
  <c r="J36" i="28"/>
  <c r="J75" i="28" s="1"/>
  <c r="K36" i="28"/>
  <c r="K75" i="28" s="1"/>
  <c r="K20" i="28"/>
  <c r="K59" i="28" s="1"/>
  <c r="J20" i="28"/>
  <c r="J59" i="28" s="1"/>
  <c r="J6" i="23"/>
  <c r="J45" i="23" s="1"/>
  <c r="K6" i="23"/>
  <c r="K45" i="23" s="1"/>
  <c r="K10" i="23"/>
  <c r="K49" i="23" s="1"/>
  <c r="J10" i="23"/>
  <c r="J49" i="23" s="1"/>
  <c r="K38" i="28"/>
  <c r="K77" i="28" s="1"/>
  <c r="J38" i="28"/>
  <c r="J77" i="28" s="1"/>
  <c r="J13" i="23"/>
  <c r="J52" i="23" s="1"/>
  <c r="K13" i="23"/>
  <c r="K52" i="23" s="1"/>
  <c r="J15" i="23"/>
  <c r="J54" i="23" s="1"/>
  <c r="K15" i="23"/>
  <c r="K54" i="23" s="1"/>
  <c r="K23" i="23"/>
  <c r="K62" i="23" s="1"/>
  <c r="J23" i="23"/>
  <c r="J62" i="23" s="1"/>
  <c r="K15" i="28"/>
  <c r="K54" i="28" s="1"/>
  <c r="J15" i="28"/>
  <c r="J54" i="28" s="1"/>
  <c r="J11" i="28"/>
  <c r="J50" i="28" s="1"/>
  <c r="K11" i="28"/>
  <c r="K50" i="28" s="1"/>
  <c r="J26" i="23"/>
  <c r="J65" i="23" s="1"/>
  <c r="K26" i="23"/>
  <c r="K65" i="23" s="1"/>
  <c r="J30" i="23"/>
  <c r="J69" i="23" s="1"/>
  <c r="K30" i="23"/>
  <c r="K69" i="23" s="1"/>
  <c r="J7" i="23"/>
  <c r="J46" i="23" s="1"/>
  <c r="K7" i="23"/>
  <c r="K46" i="23" s="1"/>
  <c r="J8" i="28"/>
  <c r="J47" i="28" s="1"/>
  <c r="K8" i="28"/>
  <c r="K47" i="28" s="1"/>
  <c r="K5" i="28"/>
  <c r="K44" i="28" s="1"/>
  <c r="J5" i="28"/>
  <c r="J44" i="28" s="1"/>
  <c r="D41" i="29"/>
  <c r="I4" i="28"/>
  <c r="I43" i="28" s="1"/>
  <c r="D4" i="28"/>
  <c r="D43" i="28" s="1"/>
  <c r="E4" i="28"/>
  <c r="E43" i="28" s="1"/>
  <c r="F4" i="28"/>
  <c r="F43" i="28" s="1"/>
  <c r="K4" i="27"/>
  <c r="K43" i="27" s="1"/>
  <c r="H4" i="28"/>
  <c r="H43" i="28" s="1"/>
  <c r="G4" i="28"/>
  <c r="G43" i="28" s="1"/>
  <c r="C4" i="28"/>
  <c r="C43" i="28" s="1"/>
  <c r="H6" i="28"/>
  <c r="H45" i="28" s="1"/>
  <c r="C6" i="28"/>
  <c r="C45" i="28" s="1"/>
  <c r="D6" i="28"/>
  <c r="D45" i="28" s="1"/>
  <c r="E6" i="28"/>
  <c r="E45" i="28" s="1"/>
  <c r="G6" i="28"/>
  <c r="G45" i="28" s="1"/>
  <c r="F6" i="28"/>
  <c r="F45" i="28" s="1"/>
  <c r="I6" i="28"/>
  <c r="I45" i="28" s="1"/>
  <c r="K6" i="27"/>
  <c r="K45" i="27" s="1"/>
  <c r="H19" i="28"/>
  <c r="H58" i="28" s="1"/>
  <c r="C19" i="28"/>
  <c r="C58" i="28" s="1"/>
  <c r="D19" i="28"/>
  <c r="D58" i="28" s="1"/>
  <c r="E19" i="28"/>
  <c r="E58" i="28" s="1"/>
  <c r="G19" i="28"/>
  <c r="G58" i="28" s="1"/>
  <c r="K19" i="27"/>
  <c r="K58" i="27" s="1"/>
  <c r="F19" i="28"/>
  <c r="F58" i="28" s="1"/>
  <c r="I19" i="28"/>
  <c r="I58" i="28" s="1"/>
  <c r="E30" i="23"/>
  <c r="E69" i="23" s="1"/>
  <c r="F30" i="23"/>
  <c r="F69" i="23" s="1"/>
  <c r="G30" i="23"/>
  <c r="G69" i="23" s="1"/>
  <c r="H30" i="23"/>
  <c r="H69" i="23" s="1"/>
  <c r="C30" i="23"/>
  <c r="C69" i="23" s="1"/>
  <c r="K30" i="22"/>
  <c r="K69" i="22" s="1"/>
  <c r="I30" i="23"/>
  <c r="I69" i="23" s="1"/>
  <c r="D30" i="23"/>
  <c r="D69" i="23" s="1"/>
  <c r="E14" i="23"/>
  <c r="E53" i="23" s="1"/>
  <c r="F14" i="23"/>
  <c r="F53" i="23" s="1"/>
  <c r="G14" i="23"/>
  <c r="G53" i="23" s="1"/>
  <c r="D14" i="23"/>
  <c r="D53" i="23" s="1"/>
  <c r="K14" i="22"/>
  <c r="K53" i="22" s="1"/>
  <c r="H14" i="23"/>
  <c r="H53" i="23" s="1"/>
  <c r="I14" i="23"/>
  <c r="I53" i="23" s="1"/>
  <c r="C14" i="23"/>
  <c r="C53" i="23" s="1"/>
  <c r="G24" i="23"/>
  <c r="G63" i="23" s="1"/>
  <c r="H24" i="23"/>
  <c r="H63" i="23" s="1"/>
  <c r="I24" i="23"/>
  <c r="I63" i="23" s="1"/>
  <c r="K24" i="22"/>
  <c r="K63" i="22" s="1"/>
  <c r="D24" i="23"/>
  <c r="D63" i="23" s="1"/>
  <c r="C24" i="23"/>
  <c r="C63" i="23" s="1"/>
  <c r="F24" i="23"/>
  <c r="F63" i="23" s="1"/>
  <c r="E24" i="23"/>
  <c r="E63" i="23" s="1"/>
  <c r="I34" i="23"/>
  <c r="I73" i="23" s="1"/>
  <c r="C34" i="23"/>
  <c r="C73" i="23" s="1"/>
  <c r="E34" i="23"/>
  <c r="E73" i="23" s="1"/>
  <c r="F34" i="23"/>
  <c r="F73" i="23" s="1"/>
  <c r="G34" i="23"/>
  <c r="G73" i="23" s="1"/>
  <c r="H34" i="23"/>
  <c r="H73" i="23" s="1"/>
  <c r="K34" i="22"/>
  <c r="K73" i="22" s="1"/>
  <c r="D34" i="23"/>
  <c r="D73" i="23" s="1"/>
  <c r="H17" i="28"/>
  <c r="H56" i="28" s="1"/>
  <c r="C17" i="28"/>
  <c r="C56" i="28" s="1"/>
  <c r="K17" i="27"/>
  <c r="K56" i="27" s="1"/>
  <c r="D17" i="28"/>
  <c r="D56" i="28" s="1"/>
  <c r="E17" i="28"/>
  <c r="E56" i="28" s="1"/>
  <c r="G17" i="28"/>
  <c r="G56" i="28" s="1"/>
  <c r="I17" i="28"/>
  <c r="I56" i="28" s="1"/>
  <c r="F17" i="28"/>
  <c r="F56" i="28" s="1"/>
  <c r="H29" i="28"/>
  <c r="H68" i="28" s="1"/>
  <c r="C29" i="28"/>
  <c r="C68" i="28" s="1"/>
  <c r="K29" i="27"/>
  <c r="K68" i="27" s="1"/>
  <c r="D29" i="28"/>
  <c r="D68" i="28" s="1"/>
  <c r="E29" i="28"/>
  <c r="E68" i="28" s="1"/>
  <c r="G29" i="28"/>
  <c r="G68" i="28" s="1"/>
  <c r="F29" i="28"/>
  <c r="F68" i="28" s="1"/>
  <c r="I29" i="28"/>
  <c r="I68" i="28" s="1"/>
  <c r="G40" i="23"/>
  <c r="G79" i="23" s="1"/>
  <c r="H40" i="23"/>
  <c r="H79" i="23" s="1"/>
  <c r="C40" i="23"/>
  <c r="C79" i="23" s="1"/>
  <c r="K40" i="22"/>
  <c r="K79" i="22" s="1"/>
  <c r="D40" i="23"/>
  <c r="D79" i="23" s="1"/>
  <c r="E40" i="23"/>
  <c r="E79" i="23" s="1"/>
  <c r="I40" i="23"/>
  <c r="I79" i="23" s="1"/>
  <c r="F40" i="23"/>
  <c r="F79" i="23" s="1"/>
  <c r="H10" i="23"/>
  <c r="H49" i="23" s="1"/>
  <c r="C10" i="23"/>
  <c r="C49" i="23" s="1"/>
  <c r="I10" i="23"/>
  <c r="I49" i="23" s="1"/>
  <c r="F10" i="23"/>
  <c r="F49" i="23" s="1"/>
  <c r="D10" i="23"/>
  <c r="D49" i="23" s="1"/>
  <c r="G10" i="23"/>
  <c r="G49" i="23" s="1"/>
  <c r="E10" i="23"/>
  <c r="E49" i="23" s="1"/>
  <c r="K10" i="22"/>
  <c r="K49" i="22" s="1"/>
  <c r="H15" i="28"/>
  <c r="H54" i="28" s="1"/>
  <c r="C15" i="28"/>
  <c r="C54" i="28" s="1"/>
  <c r="D15" i="28"/>
  <c r="D54" i="28" s="1"/>
  <c r="E15" i="28"/>
  <c r="E54" i="28" s="1"/>
  <c r="G15" i="28"/>
  <c r="G54" i="28" s="1"/>
  <c r="K15" i="27"/>
  <c r="K54" i="27" s="1"/>
  <c r="F15" i="28"/>
  <c r="F54" i="28" s="1"/>
  <c r="I15" i="28"/>
  <c r="I54" i="28" s="1"/>
  <c r="G32" i="23"/>
  <c r="G71" i="23" s="1"/>
  <c r="H32" i="23"/>
  <c r="H71" i="23" s="1"/>
  <c r="I32" i="23"/>
  <c r="I71" i="23" s="1"/>
  <c r="E32" i="23"/>
  <c r="E71" i="23" s="1"/>
  <c r="F32" i="23"/>
  <c r="F71" i="23" s="1"/>
  <c r="C32" i="23"/>
  <c r="C71" i="23" s="1"/>
  <c r="K32" i="22"/>
  <c r="K71" i="22" s="1"/>
  <c r="D32" i="23"/>
  <c r="D71" i="23" s="1"/>
  <c r="I9" i="23"/>
  <c r="I48" i="23" s="1"/>
  <c r="F9" i="23"/>
  <c r="F48" i="23" s="1"/>
  <c r="G9" i="23"/>
  <c r="G48" i="23" s="1"/>
  <c r="H9" i="23"/>
  <c r="H48" i="23" s="1"/>
  <c r="D9" i="23"/>
  <c r="D48" i="23" s="1"/>
  <c r="C9" i="23"/>
  <c r="C48" i="23" s="1"/>
  <c r="E9" i="23"/>
  <c r="E48" i="23" s="1"/>
  <c r="K9" i="22"/>
  <c r="K48" i="22" s="1"/>
  <c r="F31" i="23"/>
  <c r="F70" i="23" s="1"/>
  <c r="G31" i="23"/>
  <c r="G70" i="23" s="1"/>
  <c r="H31" i="23"/>
  <c r="H70" i="23" s="1"/>
  <c r="C31" i="23"/>
  <c r="C70" i="23" s="1"/>
  <c r="K31" i="22"/>
  <c r="K70" i="22" s="1"/>
  <c r="D31" i="23"/>
  <c r="D70" i="23" s="1"/>
  <c r="E31" i="23"/>
  <c r="E70" i="23" s="1"/>
  <c r="I31" i="23"/>
  <c r="I70" i="23" s="1"/>
  <c r="D21" i="23"/>
  <c r="D60" i="23" s="1"/>
  <c r="E21" i="23"/>
  <c r="E60" i="23" s="1"/>
  <c r="F21" i="23"/>
  <c r="F60" i="23" s="1"/>
  <c r="G21" i="23"/>
  <c r="G60" i="23" s="1"/>
  <c r="H21" i="23"/>
  <c r="H60" i="23" s="1"/>
  <c r="C21" i="23"/>
  <c r="C60" i="23" s="1"/>
  <c r="I21" i="23"/>
  <c r="I60" i="23" s="1"/>
  <c r="K21" i="22"/>
  <c r="K60" i="22" s="1"/>
  <c r="H40" i="28"/>
  <c r="H79" i="28" s="1"/>
  <c r="C40" i="28"/>
  <c r="C79" i="28" s="1"/>
  <c r="D40" i="28"/>
  <c r="D79" i="28" s="1"/>
  <c r="E40" i="28"/>
  <c r="E79" i="28" s="1"/>
  <c r="K40" i="27"/>
  <c r="K79" i="27" s="1"/>
  <c r="G40" i="28"/>
  <c r="G79" i="28" s="1"/>
  <c r="I40" i="28"/>
  <c r="I79" i="28" s="1"/>
  <c r="F40" i="28"/>
  <c r="F79" i="28" s="1"/>
  <c r="F6" i="23"/>
  <c r="F45" i="23" s="1"/>
  <c r="I6" i="23"/>
  <c r="I45" i="23" s="1"/>
  <c r="D6" i="23"/>
  <c r="D45" i="23" s="1"/>
  <c r="G6" i="23"/>
  <c r="G45" i="23" s="1"/>
  <c r="K6" i="22"/>
  <c r="K45" i="22" s="1"/>
  <c r="E6" i="23"/>
  <c r="E45" i="23" s="1"/>
  <c r="C6" i="23"/>
  <c r="C45" i="23" s="1"/>
  <c r="H6" i="23"/>
  <c r="H45" i="23" s="1"/>
  <c r="H38" i="28"/>
  <c r="H77" i="28" s="1"/>
  <c r="C38" i="28"/>
  <c r="C77" i="28" s="1"/>
  <c r="D38" i="28"/>
  <c r="D77" i="28" s="1"/>
  <c r="E38" i="28"/>
  <c r="E77" i="28" s="1"/>
  <c r="G38" i="28"/>
  <c r="G77" i="28" s="1"/>
  <c r="K38" i="27"/>
  <c r="K77" i="27" s="1"/>
  <c r="I38" i="28"/>
  <c r="I77" i="28" s="1"/>
  <c r="F38" i="28"/>
  <c r="F77" i="28" s="1"/>
  <c r="H23" i="28"/>
  <c r="H62" i="28" s="1"/>
  <c r="C23" i="28"/>
  <c r="C62" i="28" s="1"/>
  <c r="D23" i="28"/>
  <c r="D62" i="28" s="1"/>
  <c r="E23" i="28"/>
  <c r="E62" i="28" s="1"/>
  <c r="G23" i="28"/>
  <c r="G62" i="28" s="1"/>
  <c r="K23" i="27"/>
  <c r="K62" i="27" s="1"/>
  <c r="F23" i="28"/>
  <c r="F62" i="28" s="1"/>
  <c r="I23" i="28"/>
  <c r="I62" i="28" s="1"/>
  <c r="H11" i="28"/>
  <c r="H50" i="28" s="1"/>
  <c r="C11" i="28"/>
  <c r="C50" i="28" s="1"/>
  <c r="D11" i="28"/>
  <c r="D50" i="28" s="1"/>
  <c r="E11" i="28"/>
  <c r="E50" i="28" s="1"/>
  <c r="G11" i="28"/>
  <c r="G50" i="28" s="1"/>
  <c r="K11" i="27"/>
  <c r="K50" i="27" s="1"/>
  <c r="F11" i="28"/>
  <c r="F50" i="28" s="1"/>
  <c r="I11" i="28"/>
  <c r="I50" i="28" s="1"/>
  <c r="K19" i="22"/>
  <c r="K58" i="22" s="1"/>
  <c r="C19" i="23"/>
  <c r="C58" i="23" s="1"/>
  <c r="D19" i="23"/>
  <c r="D58" i="23" s="1"/>
  <c r="G19" i="23"/>
  <c r="G58" i="23" s="1"/>
  <c r="H19" i="23"/>
  <c r="H58" i="23" s="1"/>
  <c r="I19" i="23"/>
  <c r="I58" i="23" s="1"/>
  <c r="E19" i="23"/>
  <c r="E58" i="23" s="1"/>
  <c r="F19" i="23"/>
  <c r="F58" i="23" s="1"/>
  <c r="F23" i="23"/>
  <c r="F62" i="23" s="1"/>
  <c r="G23" i="23"/>
  <c r="G62" i="23" s="1"/>
  <c r="H23" i="23"/>
  <c r="H62" i="23" s="1"/>
  <c r="D23" i="23"/>
  <c r="D62" i="23" s="1"/>
  <c r="E23" i="23"/>
  <c r="E62" i="23" s="1"/>
  <c r="K23" i="22"/>
  <c r="K62" i="22" s="1"/>
  <c r="I23" i="23"/>
  <c r="I62" i="23" s="1"/>
  <c r="C23" i="23"/>
  <c r="C62" i="23" s="1"/>
  <c r="H26" i="28"/>
  <c r="H65" i="28" s="1"/>
  <c r="C26" i="28"/>
  <c r="C65" i="28" s="1"/>
  <c r="D26" i="28"/>
  <c r="D65" i="28" s="1"/>
  <c r="E26" i="28"/>
  <c r="E65" i="28" s="1"/>
  <c r="G26" i="28"/>
  <c r="G65" i="28" s="1"/>
  <c r="F26" i="28"/>
  <c r="F65" i="28" s="1"/>
  <c r="I26" i="28"/>
  <c r="I65" i="28" s="1"/>
  <c r="K26" i="27"/>
  <c r="K65" i="27" s="1"/>
  <c r="C41" i="27"/>
  <c r="C80" i="27" s="1"/>
  <c r="H7" i="28"/>
  <c r="H46" i="28" s="1"/>
  <c r="C7" i="28"/>
  <c r="C46" i="28" s="1"/>
  <c r="D7" i="28"/>
  <c r="D46" i="28" s="1"/>
  <c r="E7" i="28"/>
  <c r="E46" i="28" s="1"/>
  <c r="G7" i="28"/>
  <c r="G46" i="28" s="1"/>
  <c r="K7" i="27"/>
  <c r="K46" i="27" s="1"/>
  <c r="F7" i="28"/>
  <c r="F46" i="28" s="1"/>
  <c r="I7" i="28"/>
  <c r="I46" i="28" s="1"/>
  <c r="H22" i="28"/>
  <c r="H61" i="28" s="1"/>
  <c r="C22" i="28"/>
  <c r="C61" i="28" s="1"/>
  <c r="D22" i="28"/>
  <c r="D61" i="28" s="1"/>
  <c r="E22" i="28"/>
  <c r="E61" i="28" s="1"/>
  <c r="G22" i="28"/>
  <c r="G61" i="28" s="1"/>
  <c r="K22" i="27"/>
  <c r="K61" i="27" s="1"/>
  <c r="F22" i="28"/>
  <c r="F61" i="28" s="1"/>
  <c r="I22" i="28"/>
  <c r="I61" i="28" s="1"/>
  <c r="H27" i="28"/>
  <c r="H66" i="28" s="1"/>
  <c r="C27" i="28"/>
  <c r="C66" i="28" s="1"/>
  <c r="D27" i="28"/>
  <c r="D66" i="28" s="1"/>
  <c r="E27" i="28"/>
  <c r="E66" i="28" s="1"/>
  <c r="G27" i="28"/>
  <c r="G66" i="28" s="1"/>
  <c r="K27" i="27"/>
  <c r="K66" i="27" s="1"/>
  <c r="F27" i="28"/>
  <c r="F66" i="28" s="1"/>
  <c r="I27" i="28"/>
  <c r="I66" i="28" s="1"/>
  <c r="H30" i="28"/>
  <c r="H69" i="28" s="1"/>
  <c r="C30" i="28"/>
  <c r="C69" i="28" s="1"/>
  <c r="D30" i="28"/>
  <c r="D69" i="28" s="1"/>
  <c r="E30" i="28"/>
  <c r="E69" i="28" s="1"/>
  <c r="G30" i="28"/>
  <c r="G69" i="28" s="1"/>
  <c r="F30" i="28"/>
  <c r="F69" i="28" s="1"/>
  <c r="I30" i="28"/>
  <c r="I69" i="28" s="1"/>
  <c r="K30" i="27"/>
  <c r="K69" i="27" s="1"/>
  <c r="H36" i="28"/>
  <c r="H75" i="28" s="1"/>
  <c r="C36" i="28"/>
  <c r="C75" i="28" s="1"/>
  <c r="D36" i="28"/>
  <c r="D75" i="28" s="1"/>
  <c r="E36" i="28"/>
  <c r="E75" i="28" s="1"/>
  <c r="K36" i="27"/>
  <c r="K75" i="27" s="1"/>
  <c r="G36" i="28"/>
  <c r="G75" i="28" s="1"/>
  <c r="F36" i="28"/>
  <c r="F75" i="28" s="1"/>
  <c r="I36" i="28"/>
  <c r="I75" i="28" s="1"/>
  <c r="I18" i="23"/>
  <c r="I57" i="23" s="1"/>
  <c r="C18" i="23"/>
  <c r="C57" i="23" s="1"/>
  <c r="D18" i="23"/>
  <c r="D57" i="23" s="1"/>
  <c r="E18" i="23"/>
  <c r="E57" i="23" s="1"/>
  <c r="F18" i="23"/>
  <c r="F57" i="23" s="1"/>
  <c r="G18" i="23"/>
  <c r="G57" i="23" s="1"/>
  <c r="H18" i="23"/>
  <c r="H57" i="23" s="1"/>
  <c r="K18" i="22"/>
  <c r="K57" i="22" s="1"/>
  <c r="H31" i="28"/>
  <c r="H70" i="28" s="1"/>
  <c r="C31" i="28"/>
  <c r="C70" i="28" s="1"/>
  <c r="D31" i="28"/>
  <c r="D70" i="28" s="1"/>
  <c r="E31" i="28"/>
  <c r="E70" i="28" s="1"/>
  <c r="G31" i="28"/>
  <c r="G70" i="28" s="1"/>
  <c r="K31" i="27"/>
  <c r="K70" i="27" s="1"/>
  <c r="F31" i="28"/>
  <c r="F70" i="28" s="1"/>
  <c r="I31" i="28"/>
  <c r="I70" i="28" s="1"/>
  <c r="E22" i="23"/>
  <c r="E61" i="23" s="1"/>
  <c r="F22" i="23"/>
  <c r="F61" i="23" s="1"/>
  <c r="G22" i="23"/>
  <c r="G61" i="23" s="1"/>
  <c r="K22" i="22"/>
  <c r="K61" i="22" s="1"/>
  <c r="C22" i="23"/>
  <c r="C61" i="23" s="1"/>
  <c r="D22" i="23"/>
  <c r="D61" i="23" s="1"/>
  <c r="I22" i="23"/>
  <c r="I61" i="23" s="1"/>
  <c r="H22" i="23"/>
  <c r="H61" i="23" s="1"/>
  <c r="H17" i="23"/>
  <c r="H56" i="23" s="1"/>
  <c r="I17" i="23"/>
  <c r="I56" i="23" s="1"/>
  <c r="G17" i="23"/>
  <c r="G56" i="23" s="1"/>
  <c r="K17" i="22"/>
  <c r="K56" i="22" s="1"/>
  <c r="E17" i="23"/>
  <c r="E56" i="23" s="1"/>
  <c r="D17" i="23"/>
  <c r="D56" i="23" s="1"/>
  <c r="C17" i="23"/>
  <c r="C56" i="23" s="1"/>
  <c r="F17" i="23"/>
  <c r="F56" i="23" s="1"/>
  <c r="K11" i="22"/>
  <c r="K50" i="22" s="1"/>
  <c r="C11" i="23"/>
  <c r="C50" i="23" s="1"/>
  <c r="D11" i="23"/>
  <c r="D50" i="23" s="1"/>
  <c r="E11" i="23"/>
  <c r="E50" i="23" s="1"/>
  <c r="H11" i="23"/>
  <c r="H50" i="23" s="1"/>
  <c r="G11" i="23"/>
  <c r="G50" i="23" s="1"/>
  <c r="I11" i="23"/>
  <c r="I50" i="23" s="1"/>
  <c r="F11" i="23"/>
  <c r="F50" i="23" s="1"/>
  <c r="C27" i="23"/>
  <c r="C66" i="23" s="1"/>
  <c r="D27" i="23"/>
  <c r="D66" i="23" s="1"/>
  <c r="E27" i="23"/>
  <c r="E66" i="23" s="1"/>
  <c r="F27" i="23"/>
  <c r="F66" i="23" s="1"/>
  <c r="G27" i="23"/>
  <c r="G66" i="23" s="1"/>
  <c r="H27" i="23"/>
  <c r="H66" i="23" s="1"/>
  <c r="I27" i="23"/>
  <c r="I66" i="23" s="1"/>
  <c r="K27" i="22"/>
  <c r="K66" i="22" s="1"/>
  <c r="D12" i="23"/>
  <c r="D51" i="23" s="1"/>
  <c r="K12" i="22"/>
  <c r="K51" i="22" s="1"/>
  <c r="E12" i="23"/>
  <c r="E51" i="23" s="1"/>
  <c r="F12" i="23"/>
  <c r="F51" i="23" s="1"/>
  <c r="I12" i="23"/>
  <c r="I51" i="23" s="1"/>
  <c r="G12" i="23"/>
  <c r="G51" i="23" s="1"/>
  <c r="C12" i="23"/>
  <c r="C51" i="23" s="1"/>
  <c r="H12" i="23"/>
  <c r="H51" i="23" s="1"/>
  <c r="F41" i="29"/>
  <c r="G16" i="23"/>
  <c r="G55" i="23" s="1"/>
  <c r="H16" i="23"/>
  <c r="H55" i="23" s="1"/>
  <c r="I16" i="23"/>
  <c r="I55" i="23" s="1"/>
  <c r="D16" i="23"/>
  <c r="D55" i="23" s="1"/>
  <c r="E16" i="23"/>
  <c r="E55" i="23" s="1"/>
  <c r="F16" i="23"/>
  <c r="F55" i="23" s="1"/>
  <c r="K16" i="22"/>
  <c r="K55" i="22" s="1"/>
  <c r="C16" i="23"/>
  <c r="C55" i="23" s="1"/>
  <c r="H8" i="23"/>
  <c r="H47" i="23" s="1"/>
  <c r="D8" i="23"/>
  <c r="D47" i="23" s="1"/>
  <c r="E8" i="23"/>
  <c r="E47" i="23" s="1"/>
  <c r="F8" i="23"/>
  <c r="F47" i="23" s="1"/>
  <c r="G8" i="23"/>
  <c r="G47" i="23" s="1"/>
  <c r="I8" i="23"/>
  <c r="I47" i="23" s="1"/>
  <c r="C8" i="23"/>
  <c r="C47" i="23" s="1"/>
  <c r="K8" i="22"/>
  <c r="K47" i="22" s="1"/>
  <c r="I26" i="23"/>
  <c r="I65" i="23" s="1"/>
  <c r="C26" i="23"/>
  <c r="C65" i="23" s="1"/>
  <c r="H26" i="23"/>
  <c r="H65" i="23" s="1"/>
  <c r="D26" i="23"/>
  <c r="D65" i="23" s="1"/>
  <c r="K26" i="22"/>
  <c r="K65" i="22" s="1"/>
  <c r="F26" i="23"/>
  <c r="F65" i="23" s="1"/>
  <c r="E26" i="23"/>
  <c r="E65" i="23" s="1"/>
  <c r="G26" i="23"/>
  <c r="G65" i="23" s="1"/>
  <c r="D28" i="23"/>
  <c r="D67" i="23" s="1"/>
  <c r="E28" i="23"/>
  <c r="E67" i="23" s="1"/>
  <c r="H28" i="23"/>
  <c r="H67" i="23" s="1"/>
  <c r="I28" i="23"/>
  <c r="I67" i="23" s="1"/>
  <c r="F28" i="23"/>
  <c r="F67" i="23" s="1"/>
  <c r="C28" i="23"/>
  <c r="C67" i="23" s="1"/>
  <c r="K28" i="22"/>
  <c r="K67" i="22" s="1"/>
  <c r="G28" i="23"/>
  <c r="G67" i="23" s="1"/>
  <c r="D20" i="23"/>
  <c r="D59" i="23" s="1"/>
  <c r="E20" i="23"/>
  <c r="E59" i="23" s="1"/>
  <c r="C20" i="23"/>
  <c r="C59" i="23" s="1"/>
  <c r="F20" i="23"/>
  <c r="F59" i="23" s="1"/>
  <c r="G20" i="23"/>
  <c r="G59" i="23" s="1"/>
  <c r="I20" i="23"/>
  <c r="I59" i="23" s="1"/>
  <c r="K20" i="22"/>
  <c r="K59" i="22" s="1"/>
  <c r="H20" i="23"/>
  <c r="H59" i="23" s="1"/>
  <c r="H39" i="28"/>
  <c r="H78" i="28" s="1"/>
  <c r="C39" i="28"/>
  <c r="C78" i="28" s="1"/>
  <c r="D39" i="28"/>
  <c r="D78" i="28" s="1"/>
  <c r="E39" i="28"/>
  <c r="E78" i="28" s="1"/>
  <c r="G39" i="28"/>
  <c r="G78" i="28" s="1"/>
  <c r="K39" i="27"/>
  <c r="K78" i="27" s="1"/>
  <c r="F39" i="28"/>
  <c r="F78" i="28" s="1"/>
  <c r="I39" i="28"/>
  <c r="I78" i="28" s="1"/>
  <c r="H35" i="28"/>
  <c r="H74" i="28" s="1"/>
  <c r="C35" i="28"/>
  <c r="C74" i="28" s="1"/>
  <c r="D35" i="28"/>
  <c r="D74" i="28" s="1"/>
  <c r="E35" i="28"/>
  <c r="E74" i="28" s="1"/>
  <c r="G35" i="28"/>
  <c r="G74" i="28" s="1"/>
  <c r="K35" i="27"/>
  <c r="K74" i="27" s="1"/>
  <c r="F35" i="28"/>
  <c r="F74" i="28" s="1"/>
  <c r="I35" i="28"/>
  <c r="I74" i="28" s="1"/>
  <c r="D29" i="23"/>
  <c r="D68" i="23" s="1"/>
  <c r="E29" i="23"/>
  <c r="E68" i="23" s="1"/>
  <c r="F29" i="23"/>
  <c r="F68" i="23" s="1"/>
  <c r="G29" i="23"/>
  <c r="G68" i="23" s="1"/>
  <c r="H29" i="23"/>
  <c r="H68" i="23" s="1"/>
  <c r="I29" i="23"/>
  <c r="I68" i="23" s="1"/>
  <c r="K29" i="22"/>
  <c r="K68" i="22" s="1"/>
  <c r="C29" i="23"/>
  <c r="C68" i="23" s="1"/>
  <c r="H20" i="28"/>
  <c r="H59" i="28" s="1"/>
  <c r="C20" i="28"/>
  <c r="C59" i="28" s="1"/>
  <c r="D20" i="28"/>
  <c r="D59" i="28" s="1"/>
  <c r="E20" i="28"/>
  <c r="E59" i="28" s="1"/>
  <c r="K20" i="27"/>
  <c r="K59" i="27" s="1"/>
  <c r="G20" i="28"/>
  <c r="G59" i="28" s="1"/>
  <c r="F20" i="28"/>
  <c r="F59" i="28" s="1"/>
  <c r="I20" i="28"/>
  <c r="I59" i="28" s="1"/>
  <c r="F39" i="23"/>
  <c r="F78" i="23" s="1"/>
  <c r="G39" i="23"/>
  <c r="G78" i="23" s="1"/>
  <c r="H39" i="23"/>
  <c r="H78" i="23" s="1"/>
  <c r="I39" i="23"/>
  <c r="I78" i="23" s="1"/>
  <c r="K39" i="22"/>
  <c r="K78" i="22" s="1"/>
  <c r="D39" i="23"/>
  <c r="D78" i="23" s="1"/>
  <c r="C39" i="23"/>
  <c r="C78" i="23" s="1"/>
  <c r="E39" i="23"/>
  <c r="E78" i="23" s="1"/>
  <c r="H10" i="28"/>
  <c r="H49" i="28" s="1"/>
  <c r="C10" i="28"/>
  <c r="C49" i="28" s="1"/>
  <c r="D10" i="28"/>
  <c r="D49" i="28" s="1"/>
  <c r="E10" i="28"/>
  <c r="E49" i="28" s="1"/>
  <c r="G10" i="28"/>
  <c r="G49" i="28" s="1"/>
  <c r="F10" i="28"/>
  <c r="F49" i="28" s="1"/>
  <c r="I10" i="28"/>
  <c r="I49" i="28" s="1"/>
  <c r="K10" i="27"/>
  <c r="K49" i="27" s="1"/>
  <c r="E38" i="23"/>
  <c r="E77" i="23" s="1"/>
  <c r="F38" i="23"/>
  <c r="F77" i="23" s="1"/>
  <c r="G38" i="23"/>
  <c r="G77" i="23" s="1"/>
  <c r="K38" i="22"/>
  <c r="K77" i="22" s="1"/>
  <c r="D38" i="23"/>
  <c r="D77" i="23" s="1"/>
  <c r="H38" i="23"/>
  <c r="H77" i="23" s="1"/>
  <c r="I38" i="23"/>
  <c r="I77" i="23" s="1"/>
  <c r="C38" i="23"/>
  <c r="C77" i="23" s="1"/>
  <c r="H37" i="28"/>
  <c r="H76" i="28" s="1"/>
  <c r="C37" i="28"/>
  <c r="C76" i="28" s="1"/>
  <c r="K37" i="27"/>
  <c r="K76" i="27" s="1"/>
  <c r="D37" i="28"/>
  <c r="D76" i="28" s="1"/>
  <c r="E37" i="28"/>
  <c r="E76" i="28" s="1"/>
  <c r="G37" i="28"/>
  <c r="G76" i="28" s="1"/>
  <c r="F37" i="28"/>
  <c r="F76" i="28" s="1"/>
  <c r="I37" i="28"/>
  <c r="I76" i="28" s="1"/>
  <c r="H14" i="28"/>
  <c r="H53" i="28" s="1"/>
  <c r="C14" i="28"/>
  <c r="C53" i="28" s="1"/>
  <c r="D14" i="28"/>
  <c r="D53" i="28" s="1"/>
  <c r="E14" i="28"/>
  <c r="E53" i="28" s="1"/>
  <c r="G14" i="28"/>
  <c r="G53" i="28" s="1"/>
  <c r="I14" i="28"/>
  <c r="I53" i="28" s="1"/>
  <c r="K14" i="27"/>
  <c r="K53" i="27" s="1"/>
  <c r="F14" i="28"/>
  <c r="F53" i="28" s="1"/>
  <c r="D13" i="23"/>
  <c r="D52" i="23" s="1"/>
  <c r="E13" i="23"/>
  <c r="E52" i="23" s="1"/>
  <c r="F13" i="23"/>
  <c r="F52" i="23" s="1"/>
  <c r="K13" i="22"/>
  <c r="K52" i="22" s="1"/>
  <c r="C13" i="23"/>
  <c r="C52" i="23" s="1"/>
  <c r="H13" i="23"/>
  <c r="H52" i="23" s="1"/>
  <c r="G13" i="23"/>
  <c r="G52" i="23" s="1"/>
  <c r="I13" i="23"/>
  <c r="I52" i="23" s="1"/>
  <c r="H21" i="28"/>
  <c r="H60" i="28" s="1"/>
  <c r="C21" i="28"/>
  <c r="C60" i="28" s="1"/>
  <c r="K21" i="27"/>
  <c r="K60" i="27" s="1"/>
  <c r="D21" i="28"/>
  <c r="D60" i="28" s="1"/>
  <c r="E21" i="28"/>
  <c r="E60" i="28" s="1"/>
  <c r="G21" i="28"/>
  <c r="G60" i="28" s="1"/>
  <c r="F21" i="28"/>
  <c r="F60" i="28" s="1"/>
  <c r="I21" i="28"/>
  <c r="I60" i="28" s="1"/>
  <c r="F15" i="23"/>
  <c r="F54" i="23" s="1"/>
  <c r="G15" i="23"/>
  <c r="G54" i="23" s="1"/>
  <c r="H15" i="23"/>
  <c r="H54" i="23" s="1"/>
  <c r="K15" i="22"/>
  <c r="K54" i="22" s="1"/>
  <c r="E15" i="23"/>
  <c r="E54" i="23" s="1"/>
  <c r="D15" i="23"/>
  <c r="D54" i="23" s="1"/>
  <c r="C15" i="23"/>
  <c r="C54" i="23" s="1"/>
  <c r="I15" i="23"/>
  <c r="I54" i="23" s="1"/>
  <c r="H32" i="28"/>
  <c r="H71" i="28" s="1"/>
  <c r="C32" i="28"/>
  <c r="C71" i="28" s="1"/>
  <c r="D32" i="28"/>
  <c r="D71" i="28" s="1"/>
  <c r="E32" i="28"/>
  <c r="E71" i="28" s="1"/>
  <c r="K32" i="27"/>
  <c r="K71" i="27" s="1"/>
  <c r="G32" i="28"/>
  <c r="G71" i="28" s="1"/>
  <c r="I32" i="28"/>
  <c r="I71" i="28" s="1"/>
  <c r="F32" i="28"/>
  <c r="F71" i="28" s="1"/>
  <c r="H33" i="28"/>
  <c r="H72" i="28" s="1"/>
  <c r="C33" i="28"/>
  <c r="C72" i="28" s="1"/>
  <c r="K33" i="27"/>
  <c r="K72" i="27" s="1"/>
  <c r="D33" i="28"/>
  <c r="D72" i="28" s="1"/>
  <c r="E33" i="28"/>
  <c r="E72" i="28" s="1"/>
  <c r="G33" i="28"/>
  <c r="G72" i="28" s="1"/>
  <c r="I33" i="28"/>
  <c r="I72" i="28" s="1"/>
  <c r="F33" i="28"/>
  <c r="F72" i="28" s="1"/>
  <c r="G7" i="23"/>
  <c r="G46" i="23" s="1"/>
  <c r="D7" i="23"/>
  <c r="D46" i="23" s="1"/>
  <c r="E7" i="23"/>
  <c r="E46" i="23" s="1"/>
  <c r="F7" i="23"/>
  <c r="F46" i="23" s="1"/>
  <c r="I7" i="23"/>
  <c r="I46" i="23" s="1"/>
  <c r="H7" i="23"/>
  <c r="H46" i="23" s="1"/>
  <c r="K7" i="22"/>
  <c r="K46" i="22" s="1"/>
  <c r="C7" i="23"/>
  <c r="C46" i="23" s="1"/>
  <c r="E5" i="23"/>
  <c r="E44" i="23" s="1"/>
  <c r="G5" i="23"/>
  <c r="G44" i="23" s="1"/>
  <c r="H5" i="23"/>
  <c r="H44" i="23" s="1"/>
  <c r="I5" i="23"/>
  <c r="I44" i="23" s="1"/>
  <c r="D5" i="23"/>
  <c r="D44" i="23" s="1"/>
  <c r="K5" i="22"/>
  <c r="K44" i="22" s="1"/>
  <c r="C5" i="23"/>
  <c r="C44" i="23" s="1"/>
  <c r="F5" i="23"/>
  <c r="F44" i="23" s="1"/>
  <c r="H16" i="28"/>
  <c r="H55" i="28" s="1"/>
  <c r="C16" i="28"/>
  <c r="C55" i="28" s="1"/>
  <c r="D16" i="28"/>
  <c r="D55" i="28" s="1"/>
  <c r="E16" i="28"/>
  <c r="E55" i="28" s="1"/>
  <c r="K16" i="27"/>
  <c r="K55" i="27" s="1"/>
  <c r="G16" i="28"/>
  <c r="G55" i="28" s="1"/>
  <c r="I16" i="28"/>
  <c r="I55" i="28" s="1"/>
  <c r="F16" i="28"/>
  <c r="F55" i="28" s="1"/>
  <c r="D36" i="23"/>
  <c r="D75" i="23" s="1"/>
  <c r="E36" i="23"/>
  <c r="E75" i="23" s="1"/>
  <c r="F36" i="23"/>
  <c r="F75" i="23" s="1"/>
  <c r="G36" i="23"/>
  <c r="G75" i="23" s="1"/>
  <c r="H36" i="23"/>
  <c r="H75" i="23" s="1"/>
  <c r="I36" i="23"/>
  <c r="I75" i="23" s="1"/>
  <c r="C36" i="23"/>
  <c r="C75" i="23" s="1"/>
  <c r="K36" i="22"/>
  <c r="K75" i="22" s="1"/>
  <c r="D37" i="23"/>
  <c r="D76" i="23" s="1"/>
  <c r="E37" i="23"/>
  <c r="E76" i="23" s="1"/>
  <c r="F37" i="23"/>
  <c r="F76" i="23" s="1"/>
  <c r="I37" i="23"/>
  <c r="I76" i="23" s="1"/>
  <c r="G37" i="23"/>
  <c r="G76" i="23" s="1"/>
  <c r="C37" i="23"/>
  <c r="C76" i="23" s="1"/>
  <c r="K37" i="22"/>
  <c r="K76" i="22" s="1"/>
  <c r="H37" i="23"/>
  <c r="H76" i="23" s="1"/>
  <c r="C35" i="23"/>
  <c r="C74" i="23" s="1"/>
  <c r="D35" i="23"/>
  <c r="D74" i="23" s="1"/>
  <c r="I35" i="23"/>
  <c r="I74" i="23" s="1"/>
  <c r="E35" i="23"/>
  <c r="E74" i="23" s="1"/>
  <c r="G35" i="23"/>
  <c r="G74" i="23" s="1"/>
  <c r="K35" i="22"/>
  <c r="K74" i="22" s="1"/>
  <c r="F35" i="23"/>
  <c r="F74" i="23" s="1"/>
  <c r="H35" i="23"/>
  <c r="H74" i="23" s="1"/>
  <c r="H33" i="23"/>
  <c r="H72" i="23" s="1"/>
  <c r="I33" i="23"/>
  <c r="I72" i="23" s="1"/>
  <c r="D33" i="23"/>
  <c r="D72" i="23" s="1"/>
  <c r="C33" i="23"/>
  <c r="C72" i="23" s="1"/>
  <c r="K33" i="22"/>
  <c r="K72" i="22" s="1"/>
  <c r="E33" i="23"/>
  <c r="E72" i="23" s="1"/>
  <c r="G33" i="23"/>
  <c r="G72" i="23" s="1"/>
  <c r="F33" i="23"/>
  <c r="F72" i="23" s="1"/>
  <c r="C41" i="22"/>
  <c r="C80" i="22" s="1"/>
  <c r="H28" i="28"/>
  <c r="H67" i="28" s="1"/>
  <c r="C28" i="28"/>
  <c r="C67" i="28" s="1"/>
  <c r="D28" i="28"/>
  <c r="D67" i="28" s="1"/>
  <c r="E28" i="28"/>
  <c r="E67" i="28" s="1"/>
  <c r="K28" i="27"/>
  <c r="K67" i="27" s="1"/>
  <c r="G28" i="28"/>
  <c r="G67" i="28" s="1"/>
  <c r="F28" i="28"/>
  <c r="F67" i="28" s="1"/>
  <c r="I28" i="28"/>
  <c r="I67" i="28" s="1"/>
  <c r="H25" i="28"/>
  <c r="H64" i="28" s="1"/>
  <c r="C25" i="28"/>
  <c r="C64" i="28" s="1"/>
  <c r="K25" i="27"/>
  <c r="K64" i="27" s="1"/>
  <c r="D25" i="28"/>
  <c r="D64" i="28" s="1"/>
  <c r="E25" i="28"/>
  <c r="E64" i="28" s="1"/>
  <c r="G25" i="28"/>
  <c r="G64" i="28" s="1"/>
  <c r="I25" i="28"/>
  <c r="I64" i="28" s="1"/>
  <c r="F25" i="28"/>
  <c r="F64" i="28" s="1"/>
  <c r="H24" i="28"/>
  <c r="H63" i="28" s="1"/>
  <c r="C24" i="28"/>
  <c r="C63" i="28" s="1"/>
  <c r="D24" i="28"/>
  <c r="D63" i="28" s="1"/>
  <c r="E24" i="28"/>
  <c r="E63" i="28" s="1"/>
  <c r="K24" i="27"/>
  <c r="K63" i="27" s="1"/>
  <c r="G24" i="28"/>
  <c r="G63" i="28" s="1"/>
  <c r="I24" i="28"/>
  <c r="I63" i="28" s="1"/>
  <c r="F24" i="28"/>
  <c r="F63" i="28" s="1"/>
  <c r="H18" i="28"/>
  <c r="H57" i="28" s="1"/>
  <c r="C18" i="28"/>
  <c r="C57" i="28" s="1"/>
  <c r="D18" i="28"/>
  <c r="D57" i="28" s="1"/>
  <c r="E18" i="28"/>
  <c r="E57" i="28" s="1"/>
  <c r="G18" i="28"/>
  <c r="G57" i="28" s="1"/>
  <c r="F18" i="28"/>
  <c r="F57" i="28" s="1"/>
  <c r="I18" i="28"/>
  <c r="I57" i="28" s="1"/>
  <c r="K18" i="27"/>
  <c r="K57" i="27" s="1"/>
  <c r="H13" i="28"/>
  <c r="H52" i="28" s="1"/>
  <c r="C13" i="28"/>
  <c r="C52" i="28" s="1"/>
  <c r="K13" i="27"/>
  <c r="K52" i="27" s="1"/>
  <c r="D13" i="28"/>
  <c r="D52" i="28" s="1"/>
  <c r="E13" i="28"/>
  <c r="E52" i="28" s="1"/>
  <c r="G13" i="28"/>
  <c r="G52" i="28" s="1"/>
  <c r="F13" i="28"/>
  <c r="F52" i="28" s="1"/>
  <c r="I13" i="28"/>
  <c r="I52" i="28" s="1"/>
  <c r="H12" i="28"/>
  <c r="H51" i="28" s="1"/>
  <c r="C12" i="28"/>
  <c r="C51" i="28" s="1"/>
  <c r="D12" i="28"/>
  <c r="D51" i="28" s="1"/>
  <c r="E12" i="28"/>
  <c r="E51" i="28" s="1"/>
  <c r="K12" i="27"/>
  <c r="K51" i="27" s="1"/>
  <c r="G12" i="28"/>
  <c r="G51" i="28" s="1"/>
  <c r="F12" i="28"/>
  <c r="F51" i="28" s="1"/>
  <c r="I12" i="28"/>
  <c r="I51" i="28" s="1"/>
  <c r="H5" i="28"/>
  <c r="H44" i="28" s="1"/>
  <c r="C5" i="28"/>
  <c r="C44" i="28" s="1"/>
  <c r="K5" i="27"/>
  <c r="K44" i="27" s="1"/>
  <c r="D5" i="28"/>
  <c r="D44" i="28" s="1"/>
  <c r="E5" i="28"/>
  <c r="E44" i="28" s="1"/>
  <c r="G5" i="28"/>
  <c r="G44" i="28" s="1"/>
  <c r="I5" i="28"/>
  <c r="I44" i="28" s="1"/>
  <c r="F5" i="28"/>
  <c r="F44" i="28" s="1"/>
  <c r="H9" i="28"/>
  <c r="H48" i="28" s="1"/>
  <c r="C9" i="28"/>
  <c r="C48" i="28" s="1"/>
  <c r="K9" i="27"/>
  <c r="K48" i="27" s="1"/>
  <c r="D9" i="28"/>
  <c r="D48" i="28" s="1"/>
  <c r="E9" i="28"/>
  <c r="E48" i="28" s="1"/>
  <c r="G9" i="28"/>
  <c r="G48" i="28" s="1"/>
  <c r="F9" i="28"/>
  <c r="F48" i="28" s="1"/>
  <c r="I9" i="28"/>
  <c r="I48" i="28" s="1"/>
  <c r="H8" i="28"/>
  <c r="H47" i="28" s="1"/>
  <c r="C8" i="28"/>
  <c r="C47" i="28" s="1"/>
  <c r="D8" i="28"/>
  <c r="D47" i="28" s="1"/>
  <c r="E8" i="28"/>
  <c r="E47" i="28" s="1"/>
  <c r="K8" i="27"/>
  <c r="K47" i="27" s="1"/>
  <c r="G8" i="28"/>
  <c r="G47" i="28" s="1"/>
  <c r="I8" i="28"/>
  <c r="I47" i="28" s="1"/>
  <c r="F8" i="28"/>
  <c r="F47" i="28" s="1"/>
  <c r="D4" i="23"/>
  <c r="D43" i="23" s="1"/>
  <c r="E4" i="23"/>
  <c r="E43" i="23" s="1"/>
  <c r="C4" i="23"/>
  <c r="C43" i="23" s="1"/>
  <c r="F4" i="23"/>
  <c r="F43" i="23" s="1"/>
  <c r="K4" i="22"/>
  <c r="K43" i="22" s="1"/>
  <c r="G4" i="23"/>
  <c r="G43" i="23" s="1"/>
  <c r="H4" i="23"/>
  <c r="H43" i="23" s="1"/>
  <c r="I4" i="23"/>
  <c r="I43" i="23" s="1"/>
  <c r="H25" i="23"/>
  <c r="H64" i="23" s="1"/>
  <c r="I25" i="23"/>
  <c r="I64" i="23" s="1"/>
  <c r="D25" i="23"/>
  <c r="D64" i="23" s="1"/>
  <c r="E25" i="23"/>
  <c r="E64" i="23" s="1"/>
  <c r="F25" i="23"/>
  <c r="F64" i="23" s="1"/>
  <c r="G25" i="23"/>
  <c r="G64" i="23" s="1"/>
  <c r="K25" i="22"/>
  <c r="K64" i="22" s="1"/>
  <c r="C25" i="23"/>
  <c r="C64" i="23" s="1"/>
  <c r="H34" i="28"/>
  <c r="H73" i="28" s="1"/>
  <c r="C34" i="28"/>
  <c r="C73" i="28" s="1"/>
  <c r="D34" i="28"/>
  <c r="D73" i="28" s="1"/>
  <c r="E34" i="28"/>
  <c r="E73" i="28" s="1"/>
  <c r="G34" i="28"/>
  <c r="G73" i="28" s="1"/>
  <c r="K34" i="27"/>
  <c r="K73" i="27" s="1"/>
  <c r="F34" i="28"/>
  <c r="F73" i="28" s="1"/>
  <c r="I34" i="28"/>
  <c r="I73" i="28" s="1"/>
  <c r="J41" i="23" l="1"/>
  <c r="J80" i="23" s="1"/>
  <c r="K41" i="23"/>
  <c r="K80" i="23" s="1"/>
  <c r="H41" i="23"/>
  <c r="H80" i="23" s="1"/>
  <c r="I41" i="23"/>
  <c r="I80" i="23" s="1"/>
  <c r="D41" i="23"/>
  <c r="D80" i="23" s="1"/>
  <c r="E41" i="23"/>
  <c r="E80" i="23" s="1"/>
  <c r="C41" i="23"/>
  <c r="C80" i="23" s="1"/>
  <c r="F41" i="23"/>
  <c r="F80" i="23" s="1"/>
  <c r="G41" i="23"/>
  <c r="G80" i="23" s="1"/>
  <c r="K41" i="22"/>
  <c r="K80" i="22" s="1"/>
  <c r="K41" i="27" l="1"/>
  <c r="K80" i="27" s="1"/>
  <c r="F41" i="28"/>
  <c r="F80" i="28" s="1"/>
  <c r="C41" i="28"/>
  <c r="C80" i="28" s="1"/>
  <c r="I41" i="28"/>
  <c r="I80" i="28" s="1"/>
  <c r="D41" i="28"/>
  <c r="D80" i="28" s="1"/>
  <c r="G41" i="28"/>
  <c r="G80" i="28" s="1"/>
  <c r="H41" i="28"/>
  <c r="H80" i="28" s="1"/>
  <c r="E41" i="28"/>
  <c r="E80" i="28" s="1"/>
</calcChain>
</file>

<file path=xl/sharedStrings.xml><?xml version="1.0" encoding="utf-8"?>
<sst xmlns="http://schemas.openxmlformats.org/spreadsheetml/2006/main" count="3258" uniqueCount="225">
  <si>
    <t>(単位 : 100万円)</t>
  </si>
  <si>
    <t>01</t>
  </si>
  <si>
    <t>06</t>
  </si>
  <si>
    <t>11</t>
  </si>
  <si>
    <t>15</t>
  </si>
  <si>
    <t>16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</si>
  <si>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</si>
  <si>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</si>
  <si>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</si>
  <si>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</si>
  <si>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</si>
  <si>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</si>
  <si>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</si>
  <si>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</si>
  <si>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</si>
  <si>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</si>
  <si>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</si>
  <si>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</si>
  <si>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</si>
  <si>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</si>
  <si>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39</t>
  </si>
  <si>
    <t>41</t>
  </si>
  <si>
    <t>46</t>
  </si>
  <si>
    <t>47</t>
  </si>
  <si>
    <t>48</t>
  </si>
  <si>
    <t>51</t>
  </si>
  <si>
    <t>53</t>
  </si>
  <si>
    <t>55</t>
  </si>
  <si>
    <t>57</t>
  </si>
  <si>
    <t>59</t>
  </si>
  <si>
    <t>61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</si>
  <si>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</si>
  <si>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</si>
  <si>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</si>
  <si>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</si>
  <si>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</si>
  <si>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</si>
  <si>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</si>
  <si>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</si>
  <si>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</si>
  <si>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</si>
  <si>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</si>
  <si>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</si>
  <si>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</si>
  <si>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</si>
  <si>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</si>
  <si>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</si>
  <si>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</si>
  <si>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</si>
  <si>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</si>
  <si>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</si>
  <si>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</si>
  <si>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</si>
  <si>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</si>
  <si>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</si>
  <si>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</si>
  <si>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97</t>
  </si>
  <si>
    <t>農林漁業</t>
  </si>
  <si>
    <t>鉱業</t>
  </si>
  <si>
    <t>飲食料品</t>
  </si>
  <si>
    <t>繊維製品</t>
  </si>
  <si>
    <t>パルプ・紙・木製品</t>
  </si>
  <si>
    <t>化学製品</t>
  </si>
  <si>
    <t>石油・石炭製品</t>
  </si>
  <si>
    <t>プラスチック・ゴム製品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</si>
  <si>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</si>
  <si>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</si>
  <si>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</si>
  <si>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</si>
  <si>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</si>
  <si>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</si>
  <si>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</si>
  <si>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</si>
  <si>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</si>
  <si>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</si>
  <si>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</si>
  <si>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</si>
  <si>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</si>
  <si>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水道</t>
  </si>
  <si>
    <t>廃棄物処理</t>
  </si>
  <si>
    <t>商業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</si>
  <si>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</si>
  <si>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</si>
  <si>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</si>
  <si>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</si>
  <si>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</si>
  <si>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</si>
  <si>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</si>
  <si>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</si>
  <si>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</si>
  <si>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</si>
  <si>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</si>
  <si>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</si>
  <si>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</si>
  <si>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</si>
  <si>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民間消費支出</t>
  </si>
  <si>
    <t>一般政府消費支出</t>
  </si>
  <si>
    <t>国内総固定資本形成（公的）</t>
  </si>
  <si>
    <t>国内総固定資本形成（民間）</t>
  </si>
  <si>
    <t>在庫純増</t>
  </si>
  <si>
    <t>輸出</t>
  </si>
  <si>
    <t>最終需要計</t>
  </si>
  <si>
    <t>需要合計</t>
  </si>
  <si>
    <t>（控除）輸入</t>
  </si>
  <si>
    <t>（控除）関税</t>
  </si>
  <si>
    <t>（控除）輸入品商品税</t>
  </si>
  <si>
    <t>（控除）輸入計</t>
  </si>
  <si>
    <t>最終需要部門計</t>
  </si>
  <si>
    <t>国内生産額</t>
  </si>
  <si>
    <t>95</t>
  </si>
  <si>
    <t>91</t>
  </si>
  <si>
    <t>家計外消費支出（行）</t>
  </si>
  <si>
    <t>雇用者所得</t>
  </si>
  <si>
    <t>92</t>
  </si>
  <si>
    <t>営業余剰</t>
  </si>
  <si>
    <t>93</t>
  </si>
  <si>
    <t>資本減耗引当</t>
  </si>
  <si>
    <t>94</t>
  </si>
  <si>
    <t>間接税（関税・輸入品商品税を除く。）</t>
  </si>
  <si>
    <t>（控除）経常補助金</t>
  </si>
  <si>
    <t>96</t>
  </si>
  <si>
    <t>粗付加価値部門計</t>
  </si>
  <si>
    <t>平均</t>
  </si>
  <si>
    <t>行和</t>
  </si>
  <si>
    <t>感応度係数</t>
  </si>
  <si>
    <t>列和</t>
  </si>
  <si>
    <t>影響力係数</t>
  </si>
  <si>
    <t>合計</t>
  </si>
  <si>
    <t>総合粗付加価値係数</t>
  </si>
  <si>
    <t>輸出を除く最終需要に係る係数</t>
  </si>
  <si>
    <t>輸出に係る係数</t>
  </si>
  <si>
    <t>③</t>
    <phoneticPr fontId="1"/>
  </si>
  <si>
    <t>①</t>
    <phoneticPr fontId="1"/>
  </si>
  <si>
    <t>取引基本表</t>
    <rPh sb="0" eb="2">
      <t>トリヒキ</t>
    </rPh>
    <rPh sb="2" eb="4">
      <t>キホン</t>
    </rPh>
    <rPh sb="4" eb="5">
      <t>ヒョウ</t>
    </rPh>
    <phoneticPr fontId="1"/>
  </si>
  <si>
    <t xml:space="preserve"> 生産者価格評価表（投入・産出行列形式）</t>
  </si>
  <si>
    <t xml:space="preserve"> 購入者価格評価表（投入・産出行列形式）</t>
  </si>
  <si>
    <t>②</t>
    <phoneticPr fontId="1"/>
  </si>
  <si>
    <t>投入係数表 （生産者価格評価）</t>
    <rPh sb="0" eb="2">
      <t>トウニュウ</t>
    </rPh>
    <rPh sb="2" eb="4">
      <t>ケイスウ</t>
    </rPh>
    <rPh sb="4" eb="5">
      <t>ヒョウ</t>
    </rPh>
    <rPh sb="7" eb="10">
      <t>セイサンシャ</t>
    </rPh>
    <rPh sb="10" eb="12">
      <t>カカク</t>
    </rPh>
    <rPh sb="12" eb="14">
      <t>ヒョウカ</t>
    </rPh>
    <phoneticPr fontId="1"/>
  </si>
  <si>
    <t>逆行列係数表</t>
    <rPh sb="0" eb="3">
      <t>ギャクギョウレツ</t>
    </rPh>
    <rPh sb="3" eb="5">
      <t>ケイスウ</t>
    </rPh>
    <rPh sb="5" eb="6">
      <t>ヒョウ</t>
    </rPh>
    <phoneticPr fontId="1"/>
  </si>
  <si>
    <t>④</t>
    <phoneticPr fontId="1"/>
  </si>
  <si>
    <t>⑤</t>
    <phoneticPr fontId="1"/>
  </si>
  <si>
    <t>⑥</t>
    <phoneticPr fontId="1"/>
  </si>
  <si>
    <t>最終需要項目別生産誘発額</t>
  </si>
  <si>
    <t>生産誘発係数</t>
  </si>
  <si>
    <t>生産誘発依存度</t>
  </si>
  <si>
    <t>最終需要項目別粗付加価値誘発額</t>
  </si>
  <si>
    <t>粗付加価値誘発係数</t>
  </si>
  <si>
    <t>粗付加価値誘発依存度</t>
  </si>
  <si>
    <t>最終需要項目別輸入誘発額</t>
  </si>
  <si>
    <t>輸入誘発係数</t>
  </si>
  <si>
    <t>輸入誘発依存度</t>
  </si>
  <si>
    <t>投入係数表</t>
    <rPh sb="0" eb="2">
      <t>トウニュウ</t>
    </rPh>
    <rPh sb="2" eb="4">
      <t>ケイスウ</t>
    </rPh>
    <rPh sb="4" eb="5">
      <t>ヒョウ</t>
    </rPh>
    <phoneticPr fontId="1"/>
  </si>
  <si>
    <t>[参考]最終需要項目の商品別構成</t>
    <phoneticPr fontId="1"/>
  </si>
  <si>
    <t xml:space="preserve"> 投入産出表（生産者価格、購入者価格）</t>
    <rPh sb="1" eb="3">
      <t>トウニュウ</t>
    </rPh>
    <phoneticPr fontId="1"/>
  </si>
  <si>
    <t>最終需要項目別生産誘発に関する表</t>
    <rPh sb="12" eb="13">
      <t>カン</t>
    </rPh>
    <rPh sb="15" eb="16">
      <t>ヒョウ</t>
    </rPh>
    <phoneticPr fontId="1"/>
  </si>
  <si>
    <t>最終需要項目別粗付加価値誘発に関する表</t>
    <rPh sb="15" eb="16">
      <t>カン</t>
    </rPh>
    <rPh sb="18" eb="19">
      <t>ヒョウ</t>
    </rPh>
    <phoneticPr fontId="1"/>
  </si>
  <si>
    <t>最終需要項目別輸入誘発に関する表</t>
    <rPh sb="12" eb="13">
      <t>カン</t>
    </rPh>
    <rPh sb="15" eb="16">
      <t>ヒョウ</t>
    </rPh>
    <phoneticPr fontId="1"/>
  </si>
  <si>
    <t>⑦</t>
    <phoneticPr fontId="1"/>
  </si>
  <si>
    <t>輸入係数、輸入品投入係数等</t>
    <rPh sb="0" eb="2">
      <t>ユニュウ</t>
    </rPh>
    <rPh sb="2" eb="4">
      <t>ケイスウ</t>
    </rPh>
    <rPh sb="5" eb="8">
      <t>ユニュウヒン</t>
    </rPh>
    <rPh sb="8" eb="13">
      <t>トウニュウケイスウトウ</t>
    </rPh>
    <phoneticPr fontId="1"/>
  </si>
  <si>
    <t>②～⑥の表（黄色シート）は自動計算（①の表（シート「Ｘ」）が参照元）</t>
    <rPh sb="4" eb="5">
      <t>ヒョウ</t>
    </rPh>
    <rPh sb="6" eb="8">
      <t>キイロ</t>
    </rPh>
    <rPh sb="13" eb="15">
      <t>ジドウ</t>
    </rPh>
    <rPh sb="15" eb="17">
      <t>ケイサン</t>
    </rPh>
    <phoneticPr fontId="1"/>
  </si>
  <si>
    <t>←は「計算シートその２」に掲載</t>
    <rPh sb="3" eb="5">
      <t>ケイサン</t>
    </rPh>
    <rPh sb="13" eb="15">
      <t>ケイサイ</t>
    </rPh>
    <phoneticPr fontId="1"/>
  </si>
  <si>
    <t>取引基本表</t>
    <rPh sb="0" eb="5">
      <t>トリヒキキホンヒョウ</t>
    </rPh>
    <phoneticPr fontId="1"/>
  </si>
  <si>
    <t>投入係数表</t>
    <rPh sb="0" eb="4">
      <t>トウニュウケイスウ</t>
    </rPh>
    <rPh sb="4" eb="5">
      <t>ヒョウ</t>
    </rPh>
    <phoneticPr fontId="1"/>
  </si>
  <si>
    <t>最終需要項目の商品構成</t>
    <phoneticPr fontId="1"/>
  </si>
  <si>
    <t>輸入係数を対角要素とする行列</t>
    <rPh sb="0" eb="4">
      <t>ユニュウケイスウ</t>
    </rPh>
    <rPh sb="5" eb="9">
      <t>タイカクヨウソ</t>
    </rPh>
    <rPh sb="12" eb="14">
      <t>ギョウレツ</t>
    </rPh>
    <phoneticPr fontId="1"/>
  </si>
  <si>
    <t>粗付加価値率を対角要素とする行列</t>
    <rPh sb="0" eb="1">
      <t>アラ</t>
    </rPh>
    <rPh sb="1" eb="5">
      <t>フカカチ</t>
    </rPh>
    <rPh sb="5" eb="6">
      <t>リツ</t>
    </rPh>
    <rPh sb="7" eb="11">
      <t>タイカクヨウソ</t>
    </rPh>
    <rPh sb="14" eb="16">
      <t>ギョウレツ</t>
    </rPh>
    <phoneticPr fontId="1"/>
  </si>
  <si>
    <t>単位行列</t>
    <rPh sb="0" eb="4">
      <t>タンイギョウレツ</t>
    </rPh>
    <phoneticPr fontId="1"/>
  </si>
  <si>
    <t>Ｘ</t>
    <phoneticPr fontId="1"/>
  </si>
  <si>
    <t>Ａ</t>
    <phoneticPr fontId="1"/>
  </si>
  <si>
    <t>Ａ２</t>
    <phoneticPr fontId="1"/>
  </si>
  <si>
    <t>Ｂ</t>
    <phoneticPr fontId="1"/>
  </si>
  <si>
    <t>Ｉ</t>
    <phoneticPr fontId="1"/>
  </si>
  <si>
    <t>Ｍ</t>
    <phoneticPr fontId="1"/>
  </si>
  <si>
    <t>Ｖ</t>
    <phoneticPr fontId="1"/>
  </si>
  <si>
    <t>【凡例】</t>
    <rPh sb="1" eb="3">
      <t>ハンレイ</t>
    </rPh>
    <phoneticPr fontId="1"/>
  </si>
  <si>
    <t>四捨五入の関係で公表値と一致しない場合あり</t>
    <phoneticPr fontId="1"/>
  </si>
  <si>
    <t>電気・ガス・熱供給</t>
  </si>
  <si>
    <t>98</t>
  </si>
  <si>
    <t>移出</t>
    <rPh sb="0" eb="2">
      <t>イシュツ</t>
    </rPh>
    <phoneticPr fontId="3"/>
  </si>
  <si>
    <t>移輸出計</t>
    <rPh sb="0" eb="1">
      <t>イ</t>
    </rPh>
    <phoneticPr fontId="3"/>
  </si>
  <si>
    <t>移入</t>
    <rPh sb="0" eb="2">
      <t>イニュウ</t>
    </rPh>
    <phoneticPr fontId="3"/>
  </si>
  <si>
    <t>移輸入計</t>
    <rPh sb="0" eb="1">
      <t>イ</t>
    </rPh>
    <rPh sb="1" eb="3">
      <t>ユニュウ</t>
    </rPh>
    <rPh sb="3" eb="4">
      <t>ケイ</t>
    </rPh>
    <phoneticPr fontId="3"/>
  </si>
  <si>
    <t>県内最終需要計</t>
    <rPh sb="0" eb="1">
      <t>ケン</t>
    </rPh>
    <phoneticPr fontId="3"/>
  </si>
  <si>
    <t>県内需要合計</t>
    <rPh sb="0" eb="1">
      <t>ケン</t>
    </rPh>
    <phoneticPr fontId="3"/>
  </si>
  <si>
    <t>移輸入係数</t>
    <rPh sb="0" eb="1">
      <t>ウツ</t>
    </rPh>
    <phoneticPr fontId="1"/>
  </si>
  <si>
    <t>総合移輸入係数</t>
    <rPh sb="2" eb="3">
      <t>ウツ</t>
    </rPh>
    <phoneticPr fontId="1"/>
  </si>
  <si>
    <t>一般政府
消費支出</t>
    <phoneticPr fontId="1"/>
  </si>
  <si>
    <t>国内総固定資本
形成（公的）</t>
    <phoneticPr fontId="1"/>
  </si>
  <si>
    <t>国内総固定資本
形成（民間）</t>
    <phoneticPr fontId="1"/>
  </si>
  <si>
    <r>
      <t>　〔Ｉ－(Ｉ－Ｍ^)Ａ〕</t>
    </r>
    <r>
      <rPr>
        <u/>
        <vertAlign val="superscript"/>
        <sz val="10"/>
        <color theme="10"/>
        <rFont val="UD Digi Kyokasho NK-R"/>
        <family val="1"/>
        <charset val="128"/>
      </rPr>
      <t>－１</t>
    </r>
    <phoneticPr fontId="1"/>
  </si>
  <si>
    <r>
      <t>　（Ｉ－Ａ</t>
    </r>
    <r>
      <rPr>
        <i/>
        <vertAlign val="superscript"/>
        <sz val="10"/>
        <rFont val="UD Digi Kyokasho NK-R"/>
        <family val="1"/>
        <charset val="128"/>
      </rPr>
      <t>ｄ</t>
    </r>
    <r>
      <rPr>
        <sz val="10"/>
        <rFont val="UD Digi Kyokasho NK-R"/>
        <family val="1"/>
        <charset val="128"/>
      </rPr>
      <t>）</t>
    </r>
    <r>
      <rPr>
        <vertAlign val="superscript"/>
        <sz val="10"/>
        <rFont val="UD Digi Kyokasho NK-R"/>
        <family val="1"/>
        <charset val="128"/>
      </rPr>
      <t>－１</t>
    </r>
    <phoneticPr fontId="1"/>
  </si>
  <si>
    <r>
      <t>　（Ｉ－Ａ）</t>
    </r>
    <r>
      <rPr>
        <u/>
        <vertAlign val="superscript"/>
        <sz val="10"/>
        <color theme="10"/>
        <rFont val="UD Digi Kyokasho NK-R"/>
        <family val="1"/>
        <charset val="128"/>
      </rPr>
      <t>－１</t>
    </r>
    <phoneticPr fontId="1"/>
  </si>
  <si>
    <r>
      <t>逆行列係数表〔Ｉ－(Ｉ－Ｍ^)Ａ〕</t>
    </r>
    <r>
      <rPr>
        <vertAlign val="superscript"/>
        <sz val="10"/>
        <color theme="1"/>
        <rFont val="UD Digi Kyokasho NK-R"/>
        <family val="1"/>
        <charset val="128"/>
      </rPr>
      <t>－１</t>
    </r>
    <phoneticPr fontId="1"/>
  </si>
  <si>
    <t>パルプ・紙
・木製品</t>
    <phoneticPr fontId="1"/>
  </si>
  <si>
    <t>プラスチック
・ゴム製品</t>
    <phoneticPr fontId="1"/>
  </si>
  <si>
    <t>窯業
・土石製品</t>
    <phoneticPr fontId="1"/>
  </si>
  <si>
    <t>その他の製造
工業製品</t>
    <phoneticPr fontId="1"/>
  </si>
  <si>
    <t>電気・ガス
・熱供給</t>
    <phoneticPr fontId="1"/>
  </si>
  <si>
    <t>対事業所
サービス</t>
    <phoneticPr fontId="1"/>
  </si>
  <si>
    <t>対個人
サービス</t>
    <phoneticPr fontId="1"/>
  </si>
  <si>
    <t>2020年産業連関
投入係数 統合大分類表</t>
    <phoneticPr fontId="1"/>
  </si>
  <si>
    <t>2020年産業連関
最終需要項目の商品構成
統合大分類表</t>
    <phoneticPr fontId="1"/>
  </si>
  <si>
    <r>
      <t>2020年産業連関 逆行列係数表
 [ I - ( I - M^ )A ]</t>
    </r>
    <r>
      <rPr>
        <vertAlign val="superscript"/>
        <sz val="10"/>
        <color theme="1"/>
        <rFont val="UD Digi Kyokasho NK-R"/>
        <family val="1"/>
        <charset val="128"/>
      </rPr>
      <t>-1</t>
    </r>
    <r>
      <rPr>
        <sz val="10"/>
        <color theme="1"/>
        <rFont val="UD Digi Kyokasho NK-R"/>
        <family val="1"/>
        <charset val="128"/>
      </rPr>
      <t xml:space="preserve"> 統合大分類</t>
    </r>
    <phoneticPr fontId="1"/>
  </si>
  <si>
    <r>
      <t>2020年産業連関 逆行列係数表
 [ I - A ]</t>
    </r>
    <r>
      <rPr>
        <vertAlign val="superscript"/>
        <sz val="10"/>
        <color theme="1"/>
        <rFont val="UD Digi Kyokasho NK-R"/>
        <family val="1"/>
        <charset val="128"/>
      </rPr>
      <t>-1</t>
    </r>
    <r>
      <rPr>
        <sz val="10"/>
        <color theme="1"/>
        <rFont val="UD Digi Kyokasho NK-R"/>
        <family val="1"/>
        <charset val="128"/>
      </rPr>
      <t xml:space="preserve"> 統合大分類</t>
    </r>
    <phoneticPr fontId="1"/>
  </si>
  <si>
    <t>2020年産業連関表
最終需要項目別
生産誘発額 統合大分類</t>
    <rPh sb="9" eb="10">
      <t>ヒョウ</t>
    </rPh>
    <phoneticPr fontId="1"/>
  </si>
  <si>
    <t>2020年産業連関表
最終需要項目別
生産誘発係数 統合大分類</t>
    <rPh sb="9" eb="10">
      <t>ヒョウ</t>
    </rPh>
    <rPh sb="23" eb="25">
      <t>ケイスウ</t>
    </rPh>
    <phoneticPr fontId="1"/>
  </si>
  <si>
    <t>2020年産業連関表
最終需要項目別
生産誘発依存度 統合大分類</t>
    <rPh sb="9" eb="10">
      <t>ヒョウ</t>
    </rPh>
    <rPh sb="23" eb="26">
      <t>イゾンド</t>
    </rPh>
    <phoneticPr fontId="1"/>
  </si>
  <si>
    <t>2020年産業連関表
最終需要項目別粗付加価値
誘発額 統合大分類</t>
    <phoneticPr fontId="1"/>
  </si>
  <si>
    <t>2020年産業連関表
最終需要項目別粗付加価値
誘発係数 統合大分類</t>
    <rPh sb="26" eb="28">
      <t>ケイスウ</t>
    </rPh>
    <phoneticPr fontId="1"/>
  </si>
  <si>
    <t>2020年産業連関表
最終需要項目別粗付加価値
誘発依存度 統合大分類</t>
    <rPh sb="26" eb="29">
      <t>イゾンド</t>
    </rPh>
    <phoneticPr fontId="1"/>
  </si>
  <si>
    <t>2020年産業連関表
最終需要項目別輸入
誘発額 統合大分類</t>
    <phoneticPr fontId="1"/>
  </si>
  <si>
    <t>2020年産業連関表
最終需要項目別輸入
誘発係数 統合大分類</t>
    <rPh sb="23" eb="25">
      <t>ケイスウ</t>
    </rPh>
    <phoneticPr fontId="1"/>
  </si>
  <si>
    <t>2020年産業連関表
最終需要項目別輸入
誘発依存度 統合大分類</t>
    <rPh sb="23" eb="26">
      <t>イゾンド</t>
    </rPh>
    <phoneticPr fontId="1"/>
  </si>
  <si>
    <t>2020年産業連関表
 輸入係数・輸入品投入係数・総合輸入係数
及び総合粗付加価値係数 統合大分類</t>
    <phoneticPr fontId="1"/>
  </si>
  <si>
    <t>2020年産業連関表
 I 統合大分類</t>
    <phoneticPr fontId="1"/>
  </si>
  <si>
    <t>2020年産業連関表
 M 統合大分類</t>
    <phoneticPr fontId="1"/>
  </si>
  <si>
    <t>2020年産業連関表
 V 統合大分類</t>
    <phoneticPr fontId="1"/>
  </si>
  <si>
    <t>2020年産業連関表
VB 統合大分類</t>
    <phoneticPr fontId="1"/>
  </si>
  <si>
    <t>2020年産業連関表
VB(I-M) 統合大分類</t>
    <phoneticPr fontId="1"/>
  </si>
  <si>
    <t>2020年産業連関表
MAB 統合大分類</t>
    <phoneticPr fontId="1"/>
  </si>
  <si>
    <t>2020年産業連関表
MAB(I-M)+M 統合大分類</t>
    <phoneticPr fontId="1"/>
  </si>
  <si>
    <t>令和２年（2020年）愛知県産業連関表 計算シート　統合大分類</t>
    <rPh sb="0" eb="2">
      <t>レイワ</t>
    </rPh>
    <rPh sb="3" eb="4">
      <t>ネン</t>
    </rPh>
    <rPh sb="9" eb="10">
      <t>ネン</t>
    </rPh>
    <rPh sb="11" eb="14">
      <t>アイチケン</t>
    </rPh>
    <rPh sb="14" eb="19">
      <t>サンギョウレンカンヒョウ</t>
    </rPh>
    <rPh sb="20" eb="22">
      <t>ケイサン</t>
    </rPh>
    <rPh sb="26" eb="31">
      <t>トウゴウダイブンルイ</t>
    </rPh>
    <phoneticPr fontId="1"/>
  </si>
  <si>
    <t>2020年産業連関 取引基本表
生産者価格評価
統合大分類</t>
    <phoneticPr fontId="1"/>
  </si>
  <si>
    <t>ROUND処理</t>
    <rPh sb="5" eb="7">
      <t>ショリ</t>
    </rPh>
    <phoneticPr fontId="1"/>
  </si>
  <si>
    <t>このファイルは、23シートあり、誘発計算ツールのため数式等が入力されたセルがあります。</t>
    <rPh sb="16" eb="18">
      <t>ユウハツ</t>
    </rPh>
    <rPh sb="18" eb="20">
      <t>ケイサン</t>
    </rPh>
    <rPh sb="26" eb="28">
      <t>スウシキ</t>
    </rPh>
    <rPh sb="28" eb="29">
      <t>ナド</t>
    </rPh>
    <rPh sb="30" eb="32">
      <t>ニュウリョク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</si>
</sst>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000"/>
    <numFmt numFmtId="177" formatCode="##0"/>
    <numFmt numFmtId="178" formatCode="#,##0;&quot;▲ &quot;#,##0"/>
    <numFmt numFmtId="179" formatCode="#,##0.0000;&quot;▲ &quot;#,##0.0000"/>
    <numFmt numFmtId="180" formatCode="0.0;&quot;▲ &quot;0.0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8"/>
      <color theme="1"/>
      <name val="UD Digi Kyokasho NK-R"/>
      <family val="1"/>
      <charset val="128"/>
    </font>
    <font>
      <sz val="12"/>
      <color theme="1"/>
      <name val="UD Digi Kyokasho NK-R"/>
      <family val="1"/>
      <charset val="128"/>
    </font>
    <font>
      <sz val="9"/>
      <color theme="1"/>
      <name val="UD Digi Kyokasho NK-R"/>
      <family val="1"/>
      <charset val="128"/>
    </font>
    <font>
      <sz val="9"/>
      <color rgb="FFFF0000"/>
      <name val="UD Digi Kyokasho NK-R"/>
      <family val="1"/>
      <charset val="128"/>
    </font>
    <font>
      <sz val="9"/>
      <color theme="0" tint="-0.499984740745262"/>
      <name val="UD Digi Kyokasho NK-R"/>
      <family val="1"/>
      <charset val="128"/>
    </font>
    <font>
      <sz val="8"/>
      <color theme="1"/>
      <name val="UD Digi Kyokasho NK-R"/>
      <family val="1"/>
      <charset val="128"/>
    </font>
    <font>
      <sz val="11"/>
      <color theme="1"/>
      <name val="UD Digi Kyokasho NK-R"/>
      <family val="1"/>
      <charset val="128"/>
    </font>
    <font>
      <sz val="9"/>
      <name val="UD Digi Kyokasho NK-R"/>
      <family val="1"/>
      <charset val="128"/>
    </font>
    <font>
      <sz val="10"/>
      <color theme="1"/>
      <name val="UD Digi Kyokasho NK-R"/>
      <family val="1"/>
      <charset val="128"/>
    </font>
    <font>
      <sz val="10"/>
      <name val="UD Digi Kyokasho NK-R"/>
      <family val="1"/>
      <charset val="128"/>
    </font>
    <font>
      <u/>
      <sz val="10"/>
      <color theme="10"/>
      <name val="UD Digi Kyokasho NK-R"/>
      <family val="1"/>
      <charset val="128"/>
    </font>
    <font>
      <u/>
      <vertAlign val="superscript"/>
      <sz val="10"/>
      <color theme="10"/>
      <name val="UD Digi Kyokasho NK-R"/>
      <family val="1"/>
      <charset val="128"/>
    </font>
    <font>
      <i/>
      <vertAlign val="superscript"/>
      <sz val="10"/>
      <name val="UD Digi Kyokasho NK-R"/>
      <family val="1"/>
      <charset val="128"/>
    </font>
    <font>
      <vertAlign val="superscript"/>
      <sz val="10"/>
      <name val="UD Digi Kyokasho NK-R"/>
      <family val="1"/>
      <charset val="128"/>
    </font>
    <font>
      <vertAlign val="superscript"/>
      <sz val="10"/>
      <color theme="1"/>
      <name val="UD Digi Kyokasho NK-R"/>
      <family val="1"/>
      <charset val="128"/>
    </font>
    <font>
      <sz val="1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theme="1" tint="0.34998626667073579"/>
      <name val="UD デジタル 教科書体 NK-R"/>
      <family val="1"/>
      <charset val="128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0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>
      <alignment vertical="center"/>
    </xf>
    <xf numFmtId="0" fontId="6" fillId="0" borderId="0" xfId="0" applyFont="1">
      <alignment vertical="center"/>
    </xf>
    <xf numFmtId="0" fontId="5" fillId="0" borderId="7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vertical="center"/>
    </xf>
    <xf numFmtId="0" fontId="9" fillId="0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2" xfId="0" applyFont="1" applyFill="1" applyBorder="1" applyAlignment="1">
      <alignment vertical="center"/>
    </xf>
    <xf numFmtId="0" fontId="5" fillId="0" borderId="0" xfId="0" applyFont="1" applyFill="1">
      <alignment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8" fontId="5" fillId="0" borderId="0" xfId="0" applyNumberFormat="1" applyFont="1" applyFill="1" applyBorder="1" applyAlignment="1">
      <alignment vertical="center" shrinkToFit="1"/>
    </xf>
    <xf numFmtId="178" fontId="5" fillId="0" borderId="1" xfId="0" applyNumberFormat="1" applyFont="1" applyFill="1" applyBorder="1" applyAlignment="1">
      <alignment vertical="center" shrinkToFit="1"/>
    </xf>
    <xf numFmtId="178" fontId="5" fillId="0" borderId="8" xfId="0" applyNumberFormat="1" applyFont="1" applyFill="1" applyBorder="1" applyAlignment="1">
      <alignment vertical="center" shrinkToFit="1"/>
    </xf>
    <xf numFmtId="178" fontId="5" fillId="0" borderId="0" xfId="0" applyNumberFormat="1" applyFont="1" applyFill="1" applyAlignment="1">
      <alignment vertical="center" shrinkToFit="1"/>
    </xf>
    <xf numFmtId="178" fontId="5" fillId="0" borderId="2" xfId="0" applyNumberFormat="1" applyFont="1" applyFill="1" applyBorder="1" applyAlignment="1">
      <alignment vertical="center" shrinkToFit="1"/>
    </xf>
    <xf numFmtId="178" fontId="5" fillId="0" borderId="3" xfId="0" applyNumberFormat="1" applyFont="1" applyFill="1" applyBorder="1" applyAlignment="1">
      <alignment vertical="center" shrinkToFit="1"/>
    </xf>
    <xf numFmtId="178" fontId="5" fillId="0" borderId="5" xfId="0" applyNumberFormat="1" applyFont="1" applyFill="1" applyBorder="1" applyAlignment="1">
      <alignment vertical="center" shrinkToFit="1"/>
    </xf>
    <xf numFmtId="178" fontId="7" fillId="0" borderId="0" xfId="0" quotePrefix="1" applyNumberFormat="1" applyFont="1" applyFill="1" applyAlignment="1">
      <alignment vertical="center" shrinkToFit="1"/>
    </xf>
    <xf numFmtId="178" fontId="7" fillId="0" borderId="0" xfId="0" applyNumberFormat="1" applyFont="1" applyFill="1" applyAlignment="1">
      <alignment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179" fontId="5" fillId="0" borderId="0" xfId="0" applyNumberFormat="1" applyFont="1" applyBorder="1" applyAlignment="1">
      <alignment vertical="center" shrinkToFit="1"/>
    </xf>
    <xf numFmtId="179" fontId="5" fillId="0" borderId="1" xfId="0" applyNumberFormat="1" applyFont="1" applyBorder="1" applyAlignment="1">
      <alignment vertical="center" shrinkToFit="1"/>
    </xf>
    <xf numFmtId="179" fontId="5" fillId="0" borderId="10" xfId="0" applyNumberFormat="1" applyFont="1" applyBorder="1" applyAlignment="1">
      <alignment vertical="center" shrinkToFit="1"/>
    </xf>
    <xf numFmtId="179" fontId="5" fillId="0" borderId="0" xfId="0" applyNumberFormat="1" applyFont="1" applyAlignment="1">
      <alignment vertical="center" shrinkToFit="1"/>
    </xf>
    <xf numFmtId="0" fontId="5" fillId="0" borderId="7" xfId="0" applyFont="1" applyBorder="1" applyAlignment="1">
      <alignment horizontal="center" vertical="center" shrinkToFit="1"/>
    </xf>
    <xf numFmtId="179" fontId="5" fillId="0" borderId="6" xfId="0" applyNumberFormat="1" applyFont="1" applyBorder="1" applyAlignment="1">
      <alignment vertical="center" shrinkToFit="1"/>
    </xf>
    <xf numFmtId="179" fontId="5" fillId="0" borderId="12" xfId="0" applyNumberFormat="1" applyFont="1" applyBorder="1" applyAlignment="1">
      <alignment vertical="center" shrinkToFit="1"/>
    </xf>
    <xf numFmtId="179" fontId="5" fillId="0" borderId="4" xfId="0" applyNumberFormat="1" applyFont="1" applyBorder="1" applyAlignment="1">
      <alignment vertical="center" shrinkToFit="1"/>
    </xf>
    <xf numFmtId="0" fontId="5" fillId="0" borderId="14" xfId="0" applyFont="1" applyBorder="1" applyAlignment="1">
      <alignment horizontal="center" vertical="center" shrinkToFit="1"/>
    </xf>
    <xf numFmtId="179" fontId="5" fillId="0" borderId="11" xfId="0" applyNumberFormat="1" applyFont="1" applyBorder="1" applyAlignment="1">
      <alignment vertical="center" shrinkToFit="1"/>
    </xf>
    <xf numFmtId="179" fontId="5" fillId="0" borderId="13" xfId="0" applyNumberFormat="1" applyFont="1" applyBorder="1" applyAlignment="1">
      <alignment vertical="center" shrinkToFit="1"/>
    </xf>
    <xf numFmtId="179" fontId="5" fillId="0" borderId="15" xfId="0" applyNumberFormat="1" applyFont="1" applyBorder="1" applyAlignment="1">
      <alignment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vertical="center" shrinkToFit="1"/>
    </xf>
    <xf numFmtId="179" fontId="5" fillId="0" borderId="2" xfId="0" applyNumberFormat="1" applyFont="1" applyBorder="1" applyAlignment="1">
      <alignment vertical="center" shrinkToFit="1"/>
    </xf>
    <xf numFmtId="179" fontId="5" fillId="0" borderId="3" xfId="0" applyNumberFormat="1" applyFont="1" applyBorder="1" applyAlignment="1">
      <alignment vertical="center" shrinkToFit="1"/>
    </xf>
    <xf numFmtId="179" fontId="5" fillId="0" borderId="9" xfId="0" applyNumberFormat="1" applyFont="1" applyBorder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vertical="center" shrinkToFi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13" xfId="0" applyFont="1" applyFill="1" applyBorder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12" xfId="0" applyFont="1" applyFill="1" applyBorder="1" applyAlignment="1">
      <alignment vertical="center" shrinkToFit="1"/>
    </xf>
    <xf numFmtId="0" fontId="5" fillId="0" borderId="0" xfId="0" applyFont="1" applyFill="1" applyAlignment="1">
      <alignment horizontal="center" vertical="center" shrinkToFit="1"/>
    </xf>
    <xf numFmtId="179" fontId="5" fillId="0" borderId="8" xfId="0" applyNumberFormat="1" applyFont="1" applyBorder="1" applyAlignment="1">
      <alignment vertical="center" shrinkToFit="1"/>
    </xf>
    <xf numFmtId="179" fontId="5" fillId="0" borderId="7" xfId="0" applyNumberFormat="1" applyFont="1" applyBorder="1" applyAlignment="1">
      <alignment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178" fontId="5" fillId="0" borderId="0" xfId="0" applyNumberFormat="1" applyFont="1" applyBorder="1" applyAlignment="1">
      <alignment vertical="center" shrinkToFit="1"/>
    </xf>
    <xf numFmtId="178" fontId="5" fillId="0" borderId="1" xfId="0" applyNumberFormat="1" applyFont="1" applyBorder="1" applyAlignment="1">
      <alignment vertical="center" shrinkToFit="1"/>
    </xf>
    <xf numFmtId="178" fontId="5" fillId="0" borderId="10" xfId="0" applyNumberFormat="1" applyFont="1" applyBorder="1" applyAlignment="1">
      <alignment vertical="center" shrinkToFit="1"/>
    </xf>
    <xf numFmtId="178" fontId="5" fillId="0" borderId="6" xfId="0" applyNumberFormat="1" applyFont="1" applyBorder="1" applyAlignment="1">
      <alignment vertical="center" shrinkToFit="1"/>
    </xf>
    <xf numFmtId="178" fontId="5" fillId="0" borderId="12" xfId="0" applyNumberFormat="1" applyFont="1" applyBorder="1" applyAlignment="1">
      <alignment vertical="center" shrinkToFit="1"/>
    </xf>
    <xf numFmtId="178" fontId="5" fillId="0" borderId="0" xfId="0" applyNumberFormat="1" applyFont="1" applyAlignment="1">
      <alignment vertical="center" shrinkToFit="1"/>
    </xf>
    <xf numFmtId="178" fontId="7" fillId="0" borderId="0" xfId="0" applyNumberFormat="1" applyFont="1" applyAlignment="1">
      <alignment vertical="center" shrinkToFit="1"/>
    </xf>
    <xf numFmtId="178" fontId="5" fillId="0" borderId="4" xfId="0" applyNumberFormat="1" applyFont="1" applyBorder="1" applyAlignment="1">
      <alignment vertical="center" shrinkToFit="1"/>
    </xf>
    <xf numFmtId="178" fontId="7" fillId="0" borderId="0" xfId="0" applyNumberFormat="1" applyFont="1" applyFill="1" applyBorder="1" applyAlignment="1">
      <alignment vertical="center" shrinkToFit="1"/>
    </xf>
    <xf numFmtId="177" fontId="5" fillId="0" borderId="0" xfId="0" applyNumberFormat="1" applyFont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179" fontId="5" fillId="0" borderId="5" xfId="0" applyNumberFormat="1" applyFont="1" applyBorder="1" applyAlignment="1">
      <alignment vertical="center" shrinkToFit="1"/>
    </xf>
    <xf numFmtId="0" fontId="5" fillId="0" borderId="12" xfId="0" applyFont="1" applyBorder="1" applyAlignment="1">
      <alignment vertical="center" shrinkToFit="1"/>
    </xf>
    <xf numFmtId="0" fontId="5" fillId="0" borderId="0" xfId="0" applyFont="1" applyBorder="1" applyAlignment="1">
      <alignment horizontal="center" vertical="center" shrinkToFit="1"/>
    </xf>
    <xf numFmtId="176" fontId="5" fillId="0" borderId="0" xfId="0" applyNumberFormat="1" applyFont="1" applyBorder="1" applyAlignment="1">
      <alignment vertical="center" shrinkToFit="1"/>
    </xf>
    <xf numFmtId="0" fontId="11" fillId="0" borderId="0" xfId="0" applyFont="1">
      <alignment vertical="center"/>
    </xf>
    <xf numFmtId="0" fontId="12" fillId="0" borderId="15" xfId="0" applyFont="1" applyFill="1" applyBorder="1" applyAlignment="1">
      <alignment vertical="center" shrinkToFit="1"/>
    </xf>
    <xf numFmtId="0" fontId="12" fillId="0" borderId="25" xfId="0" applyFont="1" applyFill="1" applyBorder="1" applyAlignment="1">
      <alignment horizontal="left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1" xfId="0" applyFont="1" applyBorder="1" applyAlignment="1">
      <alignment vertical="center" shrinkToFit="1"/>
    </xf>
    <xf numFmtId="0" fontId="11" fillId="0" borderId="13" xfId="0" applyFont="1" applyBorder="1" applyAlignment="1">
      <alignment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 vertical="center" shrinkToFit="1"/>
    </xf>
    <xf numFmtId="0" fontId="12" fillId="0" borderId="10" xfId="0" applyFont="1" applyFill="1" applyBorder="1" applyAlignment="1">
      <alignment vertical="center" shrinkToFit="1"/>
    </xf>
    <xf numFmtId="0" fontId="13" fillId="0" borderId="18" xfId="1" applyFont="1" applyFill="1" applyBorder="1" applyAlignment="1">
      <alignment horizontal="left" vertical="center" shrinkToFit="1"/>
    </xf>
    <xf numFmtId="0" fontId="11" fillId="0" borderId="8" xfId="0" applyFont="1" applyBorder="1" applyAlignment="1">
      <alignment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1" xfId="0" applyFont="1" applyBorder="1" applyAlignment="1">
      <alignment vertical="center" shrinkToFit="1"/>
    </xf>
    <xf numFmtId="0" fontId="12" fillId="2" borderId="5" xfId="0" applyFont="1" applyFill="1" applyBorder="1" applyAlignment="1">
      <alignment horizontal="center" vertical="center" shrinkToFit="1"/>
    </xf>
    <xf numFmtId="0" fontId="12" fillId="2" borderId="3" xfId="0" applyFont="1" applyFill="1" applyBorder="1" applyAlignment="1">
      <alignment horizontal="center" vertical="center" shrinkToFit="1"/>
    </xf>
    <xf numFmtId="0" fontId="12" fillId="0" borderId="9" xfId="0" applyFont="1" applyFill="1" applyBorder="1" applyAlignment="1">
      <alignment vertical="center" shrinkToFit="1"/>
    </xf>
    <xf numFmtId="0" fontId="12" fillId="0" borderId="28" xfId="0" applyFont="1" applyFill="1" applyBorder="1" applyAlignment="1">
      <alignment horizontal="left" vertical="center" shrinkToFit="1"/>
    </xf>
    <xf numFmtId="0" fontId="11" fillId="0" borderId="5" xfId="0" applyFont="1" applyBorder="1" applyAlignment="1">
      <alignment vertical="center" shrinkToFit="1"/>
    </xf>
    <xf numFmtId="0" fontId="11" fillId="0" borderId="2" xfId="0" applyFont="1" applyBorder="1" applyAlignment="1">
      <alignment vertical="center" shrinkToFit="1"/>
    </xf>
    <xf numFmtId="0" fontId="11" fillId="0" borderId="3" xfId="0" applyFont="1" applyBorder="1" applyAlignment="1">
      <alignment vertical="center" shrinkToFit="1"/>
    </xf>
    <xf numFmtId="0" fontId="13" fillId="0" borderId="7" xfId="1" applyFont="1" applyBorder="1" applyAlignment="1">
      <alignment vertical="center" shrinkToFit="1"/>
    </xf>
    <xf numFmtId="0" fontId="13" fillId="0" borderId="6" xfId="1" applyFont="1" applyBorder="1" applyAlignment="1">
      <alignment vertical="center" shrinkToFit="1"/>
    </xf>
    <xf numFmtId="0" fontId="11" fillId="0" borderId="12" xfId="0" applyFont="1" applyBorder="1" applyAlignment="1">
      <alignment vertical="center" shrinkToFit="1"/>
    </xf>
    <xf numFmtId="0" fontId="12" fillId="0" borderId="29" xfId="0" applyFont="1" applyFill="1" applyBorder="1" applyAlignment="1">
      <alignment vertical="center" shrinkToFit="1"/>
    </xf>
    <xf numFmtId="0" fontId="13" fillId="0" borderId="19" xfId="1" applyFont="1" applyFill="1" applyBorder="1" applyAlignment="1">
      <alignment horizontal="left" vertical="center" shrinkToFit="1"/>
    </xf>
    <xf numFmtId="0" fontId="11" fillId="0" borderId="22" xfId="0" applyFont="1" applyBorder="1" applyAlignment="1">
      <alignment vertical="center" shrinkToFit="1"/>
    </xf>
    <xf numFmtId="0" fontId="11" fillId="0" borderId="26" xfId="0" applyFont="1" applyBorder="1" applyAlignment="1">
      <alignment vertical="center" shrinkToFit="1"/>
    </xf>
    <xf numFmtId="0" fontId="11" fillId="0" borderId="25" xfId="0" applyFont="1" applyBorder="1" applyAlignment="1">
      <alignment vertical="center" shrinkToFit="1"/>
    </xf>
    <xf numFmtId="0" fontId="12" fillId="0" borderId="30" xfId="0" applyFont="1" applyFill="1" applyBorder="1" applyAlignment="1">
      <alignment vertical="center" shrinkToFit="1"/>
    </xf>
    <xf numFmtId="0" fontId="12" fillId="0" borderId="20" xfId="0" applyFont="1" applyFill="1" applyBorder="1" applyAlignment="1">
      <alignment horizontal="left" vertical="center" shrinkToFit="1"/>
    </xf>
    <xf numFmtId="0" fontId="11" fillId="0" borderId="23" xfId="0" applyFont="1" applyBorder="1" applyAlignment="1">
      <alignment vertical="center" shrinkToFit="1"/>
    </xf>
    <xf numFmtId="0" fontId="11" fillId="0" borderId="27" xfId="0" applyFont="1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12" fillId="0" borderId="31" xfId="0" applyFont="1" applyFill="1" applyBorder="1" applyAlignment="1">
      <alignment vertical="center" shrinkToFit="1"/>
    </xf>
    <xf numFmtId="0" fontId="13" fillId="0" borderId="21" xfId="1" applyFont="1" applyFill="1" applyBorder="1" applyAlignment="1">
      <alignment horizontal="left"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34" xfId="0" applyFont="1" applyBorder="1" applyAlignment="1">
      <alignment vertical="center" shrinkToFit="1"/>
    </xf>
    <xf numFmtId="0" fontId="11" fillId="0" borderId="28" xfId="0" applyFont="1" applyBorder="1" applyAlignment="1">
      <alignment vertical="center" shrinkToFit="1"/>
    </xf>
    <xf numFmtId="0" fontId="13" fillId="0" borderId="12" xfId="1" applyFont="1" applyBorder="1" applyAlignment="1">
      <alignment vertical="center" shrinkToFit="1"/>
    </xf>
    <xf numFmtId="0" fontId="11" fillId="0" borderId="0" xfId="0" applyFont="1" applyAlignment="1">
      <alignment horizontal="center" vertical="center"/>
    </xf>
    <xf numFmtId="0" fontId="5" fillId="0" borderId="3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10" fillId="0" borderId="9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 shrinkToFi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80" fontId="5" fillId="0" borderId="0" xfId="0" applyNumberFormat="1" applyFont="1" applyBorder="1" applyAlignment="1">
      <alignment vertical="center" shrinkToFit="1"/>
    </xf>
    <xf numFmtId="180" fontId="5" fillId="0" borderId="1" xfId="0" applyNumberFormat="1" applyFont="1" applyBorder="1" applyAlignment="1">
      <alignment vertical="center" shrinkToFit="1"/>
    </xf>
    <xf numFmtId="180" fontId="5" fillId="0" borderId="0" xfId="0" applyNumberFormat="1" applyFont="1" applyAlignment="1">
      <alignment vertical="center" shrinkToFit="1"/>
    </xf>
    <xf numFmtId="180" fontId="5" fillId="0" borderId="2" xfId="0" applyNumberFormat="1" applyFont="1" applyBorder="1" applyAlignment="1">
      <alignment vertical="center" shrinkToFit="1"/>
    </xf>
    <xf numFmtId="180" fontId="5" fillId="0" borderId="3" xfId="0" applyNumberFormat="1" applyFont="1" applyBorder="1" applyAlignment="1">
      <alignment vertical="center" shrinkToFit="1"/>
    </xf>
    <xf numFmtId="0" fontId="7" fillId="0" borderId="14" xfId="0" applyFont="1" applyBorder="1" applyAlignment="1">
      <alignment horizontal="center" vertical="center" shrinkToFit="1"/>
    </xf>
    <xf numFmtId="0" fontId="7" fillId="0" borderId="13" xfId="0" applyFont="1" applyBorder="1" applyAlignment="1">
      <alignment vertical="center" shrinkToFit="1"/>
    </xf>
    <xf numFmtId="179" fontId="7" fillId="0" borderId="11" xfId="0" applyNumberFormat="1" applyFont="1" applyBorder="1" applyAlignment="1">
      <alignment vertical="center" shrinkToFit="1"/>
    </xf>
    <xf numFmtId="179" fontId="7" fillId="0" borderId="13" xfId="0" applyNumberFormat="1" applyFont="1" applyBorder="1" applyAlignment="1">
      <alignment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1" xfId="0" applyFont="1" applyBorder="1" applyAlignment="1">
      <alignment vertical="center" shrinkToFit="1"/>
    </xf>
    <xf numFmtId="179" fontId="7" fillId="0" borderId="0" xfId="0" applyNumberFormat="1" applyFont="1" applyBorder="1" applyAlignment="1">
      <alignment vertical="center" shrinkToFit="1"/>
    </xf>
    <xf numFmtId="179" fontId="7" fillId="0" borderId="1" xfId="0" applyNumberFormat="1" applyFont="1" applyBorder="1" applyAlignment="1">
      <alignment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3" xfId="0" applyFont="1" applyBorder="1" applyAlignment="1">
      <alignment vertical="center" shrinkToFit="1"/>
    </xf>
    <xf numFmtId="179" fontId="7" fillId="0" borderId="2" xfId="0" applyNumberFormat="1" applyFont="1" applyBorder="1" applyAlignment="1">
      <alignment vertical="center" shrinkToFit="1"/>
    </xf>
    <xf numFmtId="179" fontId="7" fillId="0" borderId="3" xfId="0" applyNumberFormat="1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12" xfId="0" applyFont="1" applyBorder="1" applyAlignment="1">
      <alignment vertical="center" shrinkToFit="1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0" fillId="0" borderId="0" xfId="0" applyFont="1">
      <alignment vertical="center"/>
    </xf>
    <xf numFmtId="0" fontId="12" fillId="2" borderId="5" xfId="0" applyFont="1" applyFill="1" applyBorder="1" applyAlignment="1">
      <alignment horizontal="center" vertical="center" shrinkToFit="1"/>
    </xf>
    <xf numFmtId="0" fontId="12" fillId="2" borderId="3" xfId="0" applyFont="1" applyFill="1" applyBorder="1" applyAlignment="1">
      <alignment horizontal="center" vertical="center" shrinkToFit="1"/>
    </xf>
    <xf numFmtId="0" fontId="13" fillId="0" borderId="7" xfId="1" applyFont="1" applyFill="1" applyBorder="1" applyAlignment="1">
      <alignment vertical="center" shrinkToFit="1"/>
    </xf>
    <xf numFmtId="0" fontId="13" fillId="0" borderId="12" xfId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left" vertical="center" shrinkToFit="1"/>
    </xf>
    <xf numFmtId="0" fontId="12" fillId="0" borderId="12" xfId="0" applyFont="1" applyFill="1" applyBorder="1" applyAlignment="1">
      <alignment horizontal="left" vertical="center" shrinkToFit="1"/>
    </xf>
    <xf numFmtId="0" fontId="12" fillId="0" borderId="17" xfId="0" applyFont="1" applyFill="1" applyBorder="1" applyAlignment="1">
      <alignment horizontal="left" vertical="center" shrinkToFit="1"/>
    </xf>
    <xf numFmtId="0" fontId="12" fillId="0" borderId="33" xfId="0" applyFont="1" applyFill="1" applyBorder="1" applyAlignment="1">
      <alignment horizontal="left" vertical="center" shrinkToFit="1"/>
    </xf>
    <xf numFmtId="0" fontId="12" fillId="2" borderId="14" xfId="0" applyFont="1" applyFill="1" applyBorder="1" applyAlignment="1">
      <alignment horizontal="center" vertical="center" shrinkToFit="1"/>
    </xf>
    <xf numFmtId="0" fontId="12" fillId="2" borderId="13" xfId="0" applyFont="1" applyFill="1" applyBorder="1" applyAlignment="1">
      <alignment horizontal="center" vertical="center" shrinkToFit="1"/>
    </xf>
    <xf numFmtId="0" fontId="11" fillId="0" borderId="6" xfId="0" applyFont="1" applyFill="1" applyBorder="1" applyAlignment="1">
      <alignment vertical="center" shrinkToFit="1"/>
    </xf>
    <xf numFmtId="0" fontId="11" fillId="0" borderId="12" xfId="0" applyFont="1" applyFill="1" applyBorder="1" applyAlignment="1">
      <alignment vertical="center" shrinkToFit="1"/>
    </xf>
    <xf numFmtId="0" fontId="12" fillId="0" borderId="16" xfId="0" applyFont="1" applyFill="1" applyBorder="1" applyAlignment="1">
      <alignment horizontal="left" vertical="center" shrinkToFit="1"/>
    </xf>
    <xf numFmtId="0" fontId="12" fillId="0" borderId="32" xfId="0" applyFont="1" applyFill="1" applyBorder="1" applyAlignment="1">
      <alignment horizontal="left" vertical="center" shrinkToFit="1"/>
    </xf>
    <xf numFmtId="0" fontId="9" fillId="0" borderId="14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19" fillId="0" borderId="13" xfId="0" applyFont="1" applyBorder="1" applyAlignment="1">
      <alignment vertical="center" wrapText="1"/>
    </xf>
    <xf numFmtId="0" fontId="19" fillId="0" borderId="5" xfId="0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0" fontId="11" fillId="0" borderId="14" xfId="0" applyFont="1" applyBorder="1" applyAlignment="1">
      <alignment horizontal="center" vertical="center" wrapText="1"/>
    </xf>
    <xf numFmtId="0" fontId="18" fillId="0" borderId="13" xfId="0" applyFont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0" fontId="18" fillId="0" borderId="3" xfId="0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211F8-055D-4185-89A4-B22031BF33F2}">
  <sheetPr>
    <pageSetUpPr fitToPage="1"/>
  </sheetPr>
  <dimension ref="A1:G25"/>
  <sheetViews>
    <sheetView tabSelected="1" view="pageBreakPreview" zoomScaleNormal="100" zoomScaleSheetLayoutView="100" workbookViewId="0">
      <selection activeCell="B26" sqref="B26"/>
    </sheetView>
  </sheetViews>
  <sheetFormatPr defaultColWidth="9" defaultRowHeight="17.25" customHeight="1" x14ac:dyDescent="0.2"/>
  <cols>
    <col min="1" max="1" width="1.54296875" style="96" customWidth="1"/>
    <col min="2" max="2" width="4.81640625" style="96" customWidth="1"/>
    <col min="3" max="3" width="13.90625" style="96" bestFit="1" customWidth="1"/>
    <col min="4" max="4" width="36.1796875" style="96" customWidth="1"/>
    <col min="5" max="5" width="30" style="96" customWidth="1"/>
    <col min="6" max="6" width="24.54296875" style="96" customWidth="1"/>
    <col min="7" max="7" width="21.36328125" style="96" bestFit="1" customWidth="1"/>
    <col min="8" max="16384" width="9" style="96"/>
  </cols>
  <sheetData>
    <row r="1" spans="1:7" ht="17.25" customHeight="1" x14ac:dyDescent="0.2">
      <c r="A1" s="169" t="s">
        <v>224</v>
      </c>
    </row>
    <row r="2" spans="1:7" ht="36" customHeight="1" x14ac:dyDescent="0.2">
      <c r="A2" s="1" t="s">
        <v>221</v>
      </c>
      <c r="B2" s="21"/>
    </row>
    <row r="3" spans="1:7" ht="17.25" customHeight="1" x14ac:dyDescent="0.2">
      <c r="A3" s="180" t="s">
        <v>132</v>
      </c>
      <c r="B3" s="181"/>
      <c r="C3" s="97" t="s">
        <v>133</v>
      </c>
      <c r="D3" s="98" t="s">
        <v>153</v>
      </c>
      <c r="E3" s="99"/>
      <c r="F3" s="100"/>
      <c r="G3" s="101"/>
    </row>
    <row r="4" spans="1:7" ht="17.25" customHeight="1" x14ac:dyDescent="0.2">
      <c r="A4" s="102"/>
      <c r="B4" s="103"/>
      <c r="C4" s="104"/>
      <c r="D4" s="105" t="s">
        <v>134</v>
      </c>
      <c r="E4" s="106"/>
      <c r="F4" s="107"/>
      <c r="G4" s="108"/>
    </row>
    <row r="5" spans="1:7" ht="17.25" customHeight="1" x14ac:dyDescent="0.2">
      <c r="A5" s="109"/>
      <c r="B5" s="110"/>
      <c r="C5" s="111"/>
      <c r="D5" s="112" t="s">
        <v>135</v>
      </c>
      <c r="E5" s="113"/>
      <c r="F5" s="114"/>
      <c r="G5" s="115"/>
    </row>
    <row r="6" spans="1:7" ht="17.25" customHeight="1" x14ac:dyDescent="0.2">
      <c r="A6" s="174" t="s">
        <v>136</v>
      </c>
      <c r="B6" s="175"/>
      <c r="C6" s="182" t="s">
        <v>137</v>
      </c>
      <c r="D6" s="183"/>
      <c r="E6" s="116" t="s">
        <v>151</v>
      </c>
      <c r="F6" s="117" t="s">
        <v>152</v>
      </c>
      <c r="G6" s="118"/>
    </row>
    <row r="7" spans="1:7" ht="17.25" customHeight="1" x14ac:dyDescent="0.2">
      <c r="A7" s="180" t="s">
        <v>131</v>
      </c>
      <c r="B7" s="181"/>
      <c r="C7" s="119" t="s">
        <v>138</v>
      </c>
      <c r="D7" s="120" t="s">
        <v>189</v>
      </c>
      <c r="E7" s="121"/>
      <c r="F7" s="122"/>
      <c r="G7" s="123"/>
    </row>
    <row r="8" spans="1:7" ht="17.25" customHeight="1" x14ac:dyDescent="0.2">
      <c r="A8" s="102"/>
      <c r="B8" s="103"/>
      <c r="C8" s="124"/>
      <c r="D8" s="125" t="s">
        <v>190</v>
      </c>
      <c r="E8" s="126" t="s">
        <v>160</v>
      </c>
      <c r="F8" s="127"/>
      <c r="G8" s="128"/>
    </row>
    <row r="9" spans="1:7" ht="17.25" customHeight="1" x14ac:dyDescent="0.2">
      <c r="A9" s="109"/>
      <c r="B9" s="110"/>
      <c r="C9" s="129"/>
      <c r="D9" s="130" t="s">
        <v>191</v>
      </c>
      <c r="E9" s="131"/>
      <c r="F9" s="132"/>
      <c r="G9" s="133"/>
    </row>
    <row r="10" spans="1:7" ht="17.25" customHeight="1" x14ac:dyDescent="0.2">
      <c r="A10" s="174" t="s">
        <v>139</v>
      </c>
      <c r="B10" s="175"/>
      <c r="C10" s="184" t="s">
        <v>154</v>
      </c>
      <c r="D10" s="185"/>
      <c r="E10" s="116" t="s">
        <v>142</v>
      </c>
      <c r="F10" s="117" t="s">
        <v>143</v>
      </c>
      <c r="G10" s="134" t="s">
        <v>144</v>
      </c>
    </row>
    <row r="11" spans="1:7" ht="17.25" customHeight="1" x14ac:dyDescent="0.2">
      <c r="A11" s="174" t="s">
        <v>140</v>
      </c>
      <c r="B11" s="175"/>
      <c r="C11" s="176" t="s">
        <v>155</v>
      </c>
      <c r="D11" s="177"/>
      <c r="E11" s="116" t="s">
        <v>145</v>
      </c>
      <c r="F11" s="117" t="s">
        <v>146</v>
      </c>
      <c r="G11" s="134" t="s">
        <v>147</v>
      </c>
    </row>
    <row r="12" spans="1:7" ht="17.25" customHeight="1" x14ac:dyDescent="0.2">
      <c r="A12" s="174" t="s">
        <v>141</v>
      </c>
      <c r="B12" s="175"/>
      <c r="C12" s="178" t="s">
        <v>156</v>
      </c>
      <c r="D12" s="179"/>
      <c r="E12" s="116" t="s">
        <v>148</v>
      </c>
      <c r="F12" s="117" t="s">
        <v>149</v>
      </c>
      <c r="G12" s="134" t="s">
        <v>150</v>
      </c>
    </row>
    <row r="13" spans="1:7" ht="17.25" customHeight="1" x14ac:dyDescent="0.2">
      <c r="A13" s="170" t="s">
        <v>157</v>
      </c>
      <c r="B13" s="171"/>
      <c r="C13" s="172" t="s">
        <v>158</v>
      </c>
      <c r="D13" s="173"/>
      <c r="E13" s="116"/>
      <c r="F13" s="117"/>
      <c r="G13" s="134"/>
    </row>
    <row r="15" spans="1:7" ht="17.25" customHeight="1" x14ac:dyDescent="0.2">
      <c r="B15" s="96" t="s">
        <v>159</v>
      </c>
    </row>
    <row r="16" spans="1:7" ht="17.25" customHeight="1" x14ac:dyDescent="0.2">
      <c r="B16" s="96" t="s">
        <v>175</v>
      </c>
    </row>
    <row r="18" spans="2:3" ht="17.25" customHeight="1" x14ac:dyDescent="0.2">
      <c r="B18" s="96" t="s">
        <v>174</v>
      </c>
    </row>
    <row r="19" spans="2:3" ht="17.25" customHeight="1" x14ac:dyDescent="0.2">
      <c r="B19" s="135" t="s">
        <v>167</v>
      </c>
      <c r="C19" s="96" t="s">
        <v>161</v>
      </c>
    </row>
    <row r="20" spans="2:3" ht="17.25" customHeight="1" x14ac:dyDescent="0.2">
      <c r="B20" s="135" t="s">
        <v>168</v>
      </c>
      <c r="C20" s="96" t="s">
        <v>162</v>
      </c>
    </row>
    <row r="21" spans="2:3" ht="17.25" customHeight="1" x14ac:dyDescent="0.2">
      <c r="B21" s="135" t="s">
        <v>169</v>
      </c>
      <c r="C21" s="96" t="s">
        <v>163</v>
      </c>
    </row>
    <row r="22" spans="2:3" ht="17.25" customHeight="1" x14ac:dyDescent="0.2">
      <c r="B22" s="135" t="s">
        <v>170</v>
      </c>
      <c r="C22" s="96" t="s">
        <v>192</v>
      </c>
    </row>
    <row r="23" spans="2:3" ht="17.25" customHeight="1" x14ac:dyDescent="0.2">
      <c r="B23" s="135" t="s">
        <v>171</v>
      </c>
      <c r="C23" s="96" t="s">
        <v>166</v>
      </c>
    </row>
    <row r="24" spans="2:3" ht="17.25" customHeight="1" x14ac:dyDescent="0.2">
      <c r="B24" s="135" t="s">
        <v>172</v>
      </c>
      <c r="C24" s="96" t="s">
        <v>164</v>
      </c>
    </row>
    <row r="25" spans="2:3" ht="17.25" customHeight="1" x14ac:dyDescent="0.2">
      <c r="B25" s="135" t="s">
        <v>173</v>
      </c>
      <c r="C25" s="96" t="s">
        <v>165</v>
      </c>
    </row>
  </sheetData>
  <mergeCells count="12">
    <mergeCell ref="A3:B3"/>
    <mergeCell ref="A6:B6"/>
    <mergeCell ref="C6:D6"/>
    <mergeCell ref="A7:B7"/>
    <mergeCell ref="A10:B10"/>
    <mergeCell ref="C10:D10"/>
    <mergeCell ref="A13:B13"/>
    <mergeCell ref="C13:D13"/>
    <mergeCell ref="A11:B11"/>
    <mergeCell ref="C11:D11"/>
    <mergeCell ref="A12:B12"/>
    <mergeCell ref="C12:D12"/>
  </mergeCells>
  <phoneticPr fontId="1"/>
  <hyperlinks>
    <hyperlink ref="D4" location="X!A1" display=" 生産者価格評価表（投入・産出行列形式）" xr:uid="{46655AD0-BA1B-4D1F-8F3F-B18319516B5A}"/>
    <hyperlink ref="D7" location="B!A1" display="　〔Ｉ－(Ｉ－　　)Ａ〕－１" xr:uid="{A333061C-2EF9-41D7-A91C-CAC6C150D72C}"/>
    <hyperlink ref="D9" location="'I-A-1'!A1" display="　（Ｉ－Ａ）－１" xr:uid="{623FDEE5-61AE-47E3-B2BE-F0C4A1E31251}"/>
    <hyperlink ref="E10" location="生誘!A1" display="最終需要項目別生産誘発額" xr:uid="{191077D1-3DD6-4508-B22F-D3B2C0F9A945}"/>
    <hyperlink ref="F10" location="生誘係!A1" display="生産誘発係数" xr:uid="{6B67840B-0F33-4387-9D1D-01B8B89B45F6}"/>
    <hyperlink ref="G10" location="生誘依!A1" display="生産誘発依存度" xr:uid="{2CBC825E-34C7-432F-B0B3-ADA7C78B0056}"/>
    <hyperlink ref="E11" location="粗誘!A1" display="最終需要項目別粗付加価値誘発額" xr:uid="{4495EF08-B588-4966-B75B-9C1CC9393C94}"/>
    <hyperlink ref="F11" location="粗誘係!A1" display="粗付加価値誘発係数" xr:uid="{7C4525FA-6F62-482B-B32D-F1D63AD46839}"/>
    <hyperlink ref="G11" location="粗誘依!A1" display="粗付加価値誘発依存度" xr:uid="{8CF5744E-E21F-4395-B9F3-DF87CF360E22}"/>
    <hyperlink ref="E12" location="入誘!A1" display="最終需要項目別輸入誘発額" xr:uid="{1FBA5355-E717-40AF-913C-2F7E6F90F9CF}"/>
    <hyperlink ref="F12" location="入誘係!A1" display="輸入誘発係数" xr:uid="{C92C6BEB-4E55-4D23-B0F0-D0A4DD15687D}"/>
    <hyperlink ref="G12" location="入誘依!A1" display="輸入誘発依存度" xr:uid="{1693914D-2C58-4071-B3C5-032533579CBA}"/>
    <hyperlink ref="E6" location="A!A1" display="投入係数表" xr:uid="{7257C0D2-C98B-421A-9D12-E135971C9E4B}"/>
    <hyperlink ref="F6" location="'A2'!A1" display="[参考]最終需要項目の商品別構成" xr:uid="{CD8EC61D-0923-4FD3-91BF-6C0F5111C0C1}"/>
    <hyperlink ref="C13:D13" location="輸入係数等!A1" display="輸入係数、輸入品投入係数等" xr:uid="{D840DE51-8D05-4174-9200-0DE8EA11DF4F}"/>
  </hyperlinks>
  <pageMargins left="0.7" right="0.7" top="0.75" bottom="0.75" header="0.3" footer="0.3"/>
  <pageSetup paperSize="9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0ABED-0661-4BB4-8844-509FB1B1F9CD}">
  <sheetPr codeName="Sheet12">
    <tabColor rgb="FFFFFFCC"/>
    <pageSetUpPr fitToPage="1"/>
  </sheetPr>
  <dimension ref="A1:L44"/>
  <sheetViews>
    <sheetView view="pageBreakPreview" zoomScale="90" zoomScaleNormal="91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2.5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4" width="13.6328125" style="4" customWidth="1"/>
    <col min="15" max="16384" width="8.7265625" style="4"/>
  </cols>
  <sheetData>
    <row r="1" spans="1:12" ht="22.5" customHeight="1" x14ac:dyDescent="0.2">
      <c r="A1" s="25"/>
      <c r="B1" s="3"/>
      <c r="C1" s="3"/>
      <c r="D1" s="3"/>
      <c r="E1" s="3"/>
      <c r="F1" s="3"/>
      <c r="I1" s="8"/>
      <c r="J1" s="8"/>
      <c r="K1" s="4" t="s">
        <v>0</v>
      </c>
    </row>
    <row r="2" spans="1:12" ht="22.5" customHeight="1" x14ac:dyDescent="0.2">
      <c r="A2" s="198" t="s">
        <v>207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3" t="s">
        <v>44</v>
      </c>
      <c r="I2" s="15" t="s">
        <v>47</v>
      </c>
      <c r="J2" s="13" t="s">
        <v>177</v>
      </c>
      <c r="K2" s="15" t="s">
        <v>49</v>
      </c>
    </row>
    <row r="3" spans="1:12" ht="37.5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26" t="s">
        <v>99</v>
      </c>
      <c r="I3" s="143" t="s">
        <v>100</v>
      </c>
      <c r="J3" s="26" t="s">
        <v>178</v>
      </c>
      <c r="K3" s="143" t="s">
        <v>101</v>
      </c>
    </row>
    <row r="4" spans="1:12" s="64" customFormat="1" ht="17" customHeight="1" x14ac:dyDescent="0.2">
      <c r="A4" s="44" t="s">
        <v>1</v>
      </c>
      <c r="B4" s="90" t="s">
        <v>57</v>
      </c>
      <c r="C4" s="80">
        <f t="array" ref="C4:H40">MMULT('VB(I-M)'!C4:AM40,X!AO4:AT40)</f>
        <v>2193.3756832021209</v>
      </c>
      <c r="D4" s="80">
        <v>57102.228803800084</v>
      </c>
      <c r="E4" s="80">
        <v>1551.4983161730888</v>
      </c>
      <c r="F4" s="80">
        <v>189.19594028471087</v>
      </c>
      <c r="G4" s="80">
        <v>3234.7806749856336</v>
      </c>
      <c r="H4" s="80">
        <v>350.84457648801464</v>
      </c>
      <c r="I4" s="82">
        <f t="array" ref="I4:I40">MMULT(VB!C4:AM40,X!AW4:AW40)</f>
        <v>3254.8786552339056</v>
      </c>
      <c r="J4" s="81">
        <f t="array" ref="J4:J40">MMULT(VB!C4:AM40,X!AX4:AX40)</f>
        <v>104663.86934983247</v>
      </c>
      <c r="K4" s="82">
        <f>SUM(C4:J4)</f>
        <v>172540.67200000002</v>
      </c>
      <c r="L4" s="85"/>
    </row>
    <row r="5" spans="1:12" s="64" customFormat="1" ht="17" customHeight="1" x14ac:dyDescent="0.2">
      <c r="A5" s="44" t="s">
        <v>2</v>
      </c>
      <c r="B5" s="90" t="s">
        <v>58</v>
      </c>
      <c r="C5" s="80">
        <v>13.626506424671341</v>
      </c>
      <c r="D5" s="80">
        <v>760.99313140144898</v>
      </c>
      <c r="E5" s="80">
        <v>88.488795287874993</v>
      </c>
      <c r="F5" s="80">
        <v>29.779775219199433</v>
      </c>
      <c r="G5" s="80">
        <v>139.33998941373886</v>
      </c>
      <c r="H5" s="80">
        <v>7.0601711014781197</v>
      </c>
      <c r="I5" s="82">
        <v>870.96117136247199</v>
      </c>
      <c r="J5" s="81">
        <v>2213.6474597891252</v>
      </c>
      <c r="K5" s="82">
        <f t="shared" ref="K5:K40" si="0">SUM(C5:J5)</f>
        <v>4123.897000000009</v>
      </c>
      <c r="L5" s="85"/>
    </row>
    <row r="6" spans="1:12" s="64" customFormat="1" ht="17" customHeight="1" x14ac:dyDescent="0.2">
      <c r="A6" s="44" t="s">
        <v>3</v>
      </c>
      <c r="B6" s="90" t="s">
        <v>59</v>
      </c>
      <c r="C6" s="80">
        <v>9260.2883969760223</v>
      </c>
      <c r="D6" s="80">
        <v>196488.88676282557</v>
      </c>
      <c r="E6" s="80">
        <v>3335.4534873139069</v>
      </c>
      <c r="F6" s="80">
        <v>74.812903342239522</v>
      </c>
      <c r="G6" s="80">
        <v>1510.5865354213392</v>
      </c>
      <c r="H6" s="80">
        <v>-469.04316600042131</v>
      </c>
      <c r="I6" s="82">
        <v>15194.208437883506</v>
      </c>
      <c r="J6" s="81">
        <v>495059.77164223802</v>
      </c>
      <c r="K6" s="82">
        <f t="shared" si="0"/>
        <v>720454.9650000002</v>
      </c>
      <c r="L6" s="85"/>
    </row>
    <row r="7" spans="1:12" s="64" customFormat="1" ht="17" customHeight="1" x14ac:dyDescent="0.2">
      <c r="A7" s="44" t="s">
        <v>4</v>
      </c>
      <c r="B7" s="90" t="s">
        <v>60</v>
      </c>
      <c r="C7" s="80">
        <v>440.1278676500558</v>
      </c>
      <c r="D7" s="80">
        <v>12626.525182105415</v>
      </c>
      <c r="E7" s="80">
        <v>839.37611225105547</v>
      </c>
      <c r="F7" s="80">
        <v>188.93927729733983</v>
      </c>
      <c r="G7" s="80">
        <v>1332.5675732418647</v>
      </c>
      <c r="H7" s="80">
        <v>-188.22785633411999</v>
      </c>
      <c r="I7" s="82">
        <v>13969.683456824741</v>
      </c>
      <c r="J7" s="81">
        <v>70277.162386963595</v>
      </c>
      <c r="K7" s="82">
        <f t="shared" si="0"/>
        <v>99486.153999999951</v>
      </c>
      <c r="L7" s="85"/>
    </row>
    <row r="8" spans="1:12" s="64" customFormat="1" ht="17" customHeight="1" x14ac:dyDescent="0.2">
      <c r="A8" s="44" t="s">
        <v>5</v>
      </c>
      <c r="B8" s="90" t="s">
        <v>61</v>
      </c>
      <c r="C8" s="80">
        <v>1530.3961099751068</v>
      </c>
      <c r="D8" s="80">
        <v>18537.776859532896</v>
      </c>
      <c r="E8" s="80">
        <v>5996.5865396890276</v>
      </c>
      <c r="F8" s="80">
        <v>6262.0038733605597</v>
      </c>
      <c r="G8" s="80">
        <v>25203.66887072178</v>
      </c>
      <c r="H8" s="80">
        <v>-962.9794056849347</v>
      </c>
      <c r="I8" s="82">
        <v>13529.606755735947</v>
      </c>
      <c r="J8" s="81">
        <v>170404.63739666974</v>
      </c>
      <c r="K8" s="82">
        <f t="shared" si="0"/>
        <v>240501.69700000013</v>
      </c>
      <c r="L8" s="85"/>
    </row>
    <row r="9" spans="1:12" s="64" customFormat="1" ht="17" customHeight="1" x14ac:dyDescent="0.2">
      <c r="A9" s="44" t="s">
        <v>6</v>
      </c>
      <c r="B9" s="90" t="s">
        <v>62</v>
      </c>
      <c r="C9" s="80">
        <v>1856.8345353481723</v>
      </c>
      <c r="D9" s="80">
        <v>27192.432490390242</v>
      </c>
      <c r="E9" s="80">
        <v>33459.681452958255</v>
      </c>
      <c r="F9" s="80">
        <v>723.76237174387927</v>
      </c>
      <c r="G9" s="80">
        <v>5159.5170050684283</v>
      </c>
      <c r="H9" s="80">
        <v>908.44805965496926</v>
      </c>
      <c r="I9" s="82">
        <v>56452.594887188192</v>
      </c>
      <c r="J9" s="81">
        <v>356338.86519764789</v>
      </c>
      <c r="K9" s="82">
        <f t="shared" si="0"/>
        <v>482092.13600000006</v>
      </c>
      <c r="L9" s="85"/>
    </row>
    <row r="10" spans="1:12" s="64" customFormat="1" ht="17" customHeight="1" x14ac:dyDescent="0.2">
      <c r="A10" s="44" t="s">
        <v>7</v>
      </c>
      <c r="B10" s="90" t="s">
        <v>63</v>
      </c>
      <c r="C10" s="80">
        <v>1264.3581642386816</v>
      </c>
      <c r="D10" s="80">
        <v>65768.824351646806</v>
      </c>
      <c r="E10" s="80">
        <v>7497.3511126397807</v>
      </c>
      <c r="F10" s="80">
        <v>2781.1155879715661</v>
      </c>
      <c r="G10" s="80">
        <v>12197.087814276221</v>
      </c>
      <c r="H10" s="80">
        <v>357.95805516030168</v>
      </c>
      <c r="I10" s="82">
        <v>28969.563285387394</v>
      </c>
      <c r="J10" s="81">
        <v>172507.23562867937</v>
      </c>
      <c r="K10" s="82">
        <f t="shared" si="0"/>
        <v>291343.49400000012</v>
      </c>
      <c r="L10" s="85"/>
    </row>
    <row r="11" spans="1:12" s="64" customFormat="1" ht="17" customHeight="1" x14ac:dyDescent="0.2">
      <c r="A11" s="44" t="s">
        <v>8</v>
      </c>
      <c r="B11" s="90" t="s">
        <v>64</v>
      </c>
      <c r="C11" s="80">
        <v>932.9827611076945</v>
      </c>
      <c r="D11" s="80">
        <v>29888.700431117009</v>
      </c>
      <c r="E11" s="80">
        <v>5296.1803181269543</v>
      </c>
      <c r="F11" s="80">
        <v>3254.2355218826651</v>
      </c>
      <c r="G11" s="80">
        <v>17968.126438101102</v>
      </c>
      <c r="H11" s="80">
        <v>-1008.8335540159273</v>
      </c>
      <c r="I11" s="82">
        <v>180390.63535095495</v>
      </c>
      <c r="J11" s="81">
        <v>545894.54073272599</v>
      </c>
      <c r="K11" s="82">
        <f t="shared" si="0"/>
        <v>782616.56800000044</v>
      </c>
      <c r="L11" s="85"/>
    </row>
    <row r="12" spans="1:12" s="64" customFormat="1" ht="17" customHeight="1" x14ac:dyDescent="0.2">
      <c r="A12" s="44" t="s">
        <v>9</v>
      </c>
      <c r="B12" s="90" t="s">
        <v>65</v>
      </c>
      <c r="C12" s="80">
        <v>263.54435878581739</v>
      </c>
      <c r="D12" s="80">
        <v>5340.9804524771534</v>
      </c>
      <c r="E12" s="80">
        <v>1408.9951995732099</v>
      </c>
      <c r="F12" s="80">
        <v>8706.1029916745301</v>
      </c>
      <c r="G12" s="80">
        <v>27632.789534509564</v>
      </c>
      <c r="H12" s="80">
        <v>-391.44719980308554</v>
      </c>
      <c r="I12" s="82">
        <v>48660.719343039411</v>
      </c>
      <c r="J12" s="81">
        <v>196179.22531974348</v>
      </c>
      <c r="K12" s="82">
        <f t="shared" si="0"/>
        <v>287800.91000000009</v>
      </c>
      <c r="L12" s="85"/>
    </row>
    <row r="13" spans="1:12" s="64" customFormat="1" ht="17" customHeight="1" x14ac:dyDescent="0.2">
      <c r="A13" s="44" t="s">
        <v>10</v>
      </c>
      <c r="B13" s="90" t="s">
        <v>66</v>
      </c>
      <c r="C13" s="80">
        <v>169.35570154597738</v>
      </c>
      <c r="D13" s="80">
        <v>8604.0349317546606</v>
      </c>
      <c r="E13" s="80">
        <v>786.25102671218315</v>
      </c>
      <c r="F13" s="80">
        <v>5788.3891631302313</v>
      </c>
      <c r="G13" s="80">
        <v>18304.584638591772</v>
      </c>
      <c r="H13" s="80">
        <v>-4366.4137024030051</v>
      </c>
      <c r="I13" s="82">
        <v>201892.10708784437</v>
      </c>
      <c r="J13" s="81">
        <v>579502.48715282371</v>
      </c>
      <c r="K13" s="82">
        <f t="shared" si="0"/>
        <v>810680.79599999986</v>
      </c>
      <c r="L13" s="85"/>
    </row>
    <row r="14" spans="1:12" s="64" customFormat="1" ht="17" customHeight="1" x14ac:dyDescent="0.2">
      <c r="A14" s="44" t="s">
        <v>11</v>
      </c>
      <c r="B14" s="90" t="s">
        <v>67</v>
      </c>
      <c r="C14" s="80">
        <v>47.927027488733103</v>
      </c>
      <c r="D14" s="80">
        <v>2438.811474347558</v>
      </c>
      <c r="E14" s="80">
        <v>432.7216488404145</v>
      </c>
      <c r="F14" s="80">
        <v>715.83153730461538</v>
      </c>
      <c r="G14" s="80">
        <v>2440.9045636870483</v>
      </c>
      <c r="H14" s="80">
        <v>-299.96743301093835</v>
      </c>
      <c r="I14" s="82">
        <v>31603.637365544768</v>
      </c>
      <c r="J14" s="81">
        <v>79276.401815797857</v>
      </c>
      <c r="K14" s="82">
        <f t="shared" si="0"/>
        <v>116656.26800000005</v>
      </c>
      <c r="L14" s="85"/>
    </row>
    <row r="15" spans="1:12" s="64" customFormat="1" ht="17" customHeight="1" x14ac:dyDescent="0.2">
      <c r="A15" s="44" t="s">
        <v>12</v>
      </c>
      <c r="B15" s="90" t="s">
        <v>68</v>
      </c>
      <c r="C15" s="80">
        <v>1078.2527633571249</v>
      </c>
      <c r="D15" s="80">
        <v>16964.294654089976</v>
      </c>
      <c r="E15" s="80">
        <v>3374.4334387754288</v>
      </c>
      <c r="F15" s="80">
        <v>21599.451580849873</v>
      </c>
      <c r="G15" s="80">
        <v>75303.057095980228</v>
      </c>
      <c r="H15" s="80">
        <v>-1907.9128371129902</v>
      </c>
      <c r="I15" s="82">
        <v>61296.712978848744</v>
      </c>
      <c r="J15" s="81">
        <v>407809.70532521146</v>
      </c>
      <c r="K15" s="82">
        <f t="shared" si="0"/>
        <v>585517.99499999988</v>
      </c>
      <c r="L15" s="85"/>
    </row>
    <row r="16" spans="1:12" s="64" customFormat="1" ht="17" customHeight="1" x14ac:dyDescent="0.2">
      <c r="A16" s="44" t="s">
        <v>13</v>
      </c>
      <c r="B16" s="90" t="s">
        <v>69</v>
      </c>
      <c r="C16" s="80">
        <v>77.342553288103858</v>
      </c>
      <c r="D16" s="80">
        <v>3680.2570167817003</v>
      </c>
      <c r="E16" s="80">
        <v>772.38212516457634</v>
      </c>
      <c r="F16" s="80">
        <v>2876.0942712824208</v>
      </c>
      <c r="G16" s="80">
        <v>58065.007449415702</v>
      </c>
      <c r="H16" s="80">
        <v>299.0639968980683</v>
      </c>
      <c r="I16" s="82">
        <v>65149.364209348278</v>
      </c>
      <c r="J16" s="81">
        <v>278845.32037782104</v>
      </c>
      <c r="K16" s="82">
        <f t="shared" si="0"/>
        <v>409764.83199999988</v>
      </c>
      <c r="L16" s="85"/>
    </row>
    <row r="17" spans="1:12" s="64" customFormat="1" ht="17" customHeight="1" x14ac:dyDescent="0.2">
      <c r="A17" s="44" t="s">
        <v>14</v>
      </c>
      <c r="B17" s="90" t="s">
        <v>70</v>
      </c>
      <c r="C17" s="80">
        <v>101.42904654878431</v>
      </c>
      <c r="D17" s="80">
        <v>3567.1788365254092</v>
      </c>
      <c r="E17" s="80">
        <v>1082.3924344826123</v>
      </c>
      <c r="F17" s="80">
        <v>712.21926620910529</v>
      </c>
      <c r="G17" s="80">
        <v>166107.86107300781</v>
      </c>
      <c r="H17" s="80">
        <v>-164.32256880758814</v>
      </c>
      <c r="I17" s="82">
        <v>278479.1281491188</v>
      </c>
      <c r="J17" s="81">
        <v>393849.79976291413</v>
      </c>
      <c r="K17" s="82">
        <f t="shared" si="0"/>
        <v>843735.68599999906</v>
      </c>
      <c r="L17" s="85"/>
    </row>
    <row r="18" spans="1:12" s="64" customFormat="1" ht="17" customHeight="1" x14ac:dyDescent="0.2">
      <c r="A18" s="44" t="s">
        <v>15</v>
      </c>
      <c r="B18" s="90" t="s">
        <v>71</v>
      </c>
      <c r="C18" s="80">
        <v>115.98003927624097</v>
      </c>
      <c r="D18" s="80">
        <v>2507.1255361905351</v>
      </c>
      <c r="E18" s="80">
        <v>3812.1477991564457</v>
      </c>
      <c r="F18" s="80">
        <v>1345.0249036633743</v>
      </c>
      <c r="G18" s="80">
        <v>15125.775317368987</v>
      </c>
      <c r="H18" s="80">
        <v>-379.21295635261657</v>
      </c>
      <c r="I18" s="82">
        <v>26753.658450715589</v>
      </c>
      <c r="J18" s="81">
        <v>225972.92790998134</v>
      </c>
      <c r="K18" s="82">
        <f t="shared" si="0"/>
        <v>275253.42699999991</v>
      </c>
      <c r="L18" s="85"/>
    </row>
    <row r="19" spans="1:12" s="64" customFormat="1" ht="17" customHeight="1" x14ac:dyDescent="0.2">
      <c r="A19" s="44" t="s">
        <v>16</v>
      </c>
      <c r="B19" s="90" t="s">
        <v>72</v>
      </c>
      <c r="C19" s="80">
        <v>53.752202850967976</v>
      </c>
      <c r="D19" s="80">
        <v>2666.2002915881253</v>
      </c>
      <c r="E19" s="80">
        <v>652.43637063297388</v>
      </c>
      <c r="F19" s="80">
        <v>291.840922785793</v>
      </c>
      <c r="G19" s="80">
        <v>3122.1804095621483</v>
      </c>
      <c r="H19" s="80">
        <v>125.32564754359268</v>
      </c>
      <c r="I19" s="82">
        <v>69917.09778125376</v>
      </c>
      <c r="J19" s="81">
        <v>113683.92237378265</v>
      </c>
      <c r="K19" s="82">
        <f t="shared" si="0"/>
        <v>190512.75599999999</v>
      </c>
      <c r="L19" s="85"/>
    </row>
    <row r="20" spans="1:12" s="64" customFormat="1" ht="17" customHeight="1" x14ac:dyDescent="0.2">
      <c r="A20" s="44" t="s">
        <v>17</v>
      </c>
      <c r="B20" s="90" t="s">
        <v>73</v>
      </c>
      <c r="C20" s="80">
        <v>1138.9948090850064</v>
      </c>
      <c r="D20" s="80">
        <v>59599.62194220427</v>
      </c>
      <c r="E20" s="80">
        <v>1248.8307581417234</v>
      </c>
      <c r="F20" s="80">
        <v>4858.7732488460078</v>
      </c>
      <c r="G20" s="80">
        <v>80109.152039691427</v>
      </c>
      <c r="H20" s="80">
        <v>-421.60852926542771</v>
      </c>
      <c r="I20" s="82">
        <v>372003.96273714455</v>
      </c>
      <c r="J20" s="81">
        <v>387983.90099415154</v>
      </c>
      <c r="K20" s="82">
        <f t="shared" si="0"/>
        <v>906521.62799999909</v>
      </c>
      <c r="L20" s="85"/>
    </row>
    <row r="21" spans="1:12" s="64" customFormat="1" ht="17" customHeight="1" x14ac:dyDescent="0.2">
      <c r="A21" s="44" t="s">
        <v>18</v>
      </c>
      <c r="B21" s="90" t="s">
        <v>74</v>
      </c>
      <c r="C21" s="80">
        <v>38.703973739059407</v>
      </c>
      <c r="D21" s="80">
        <v>3390.5318350205116</v>
      </c>
      <c r="E21" s="80">
        <v>41.536255988497125</v>
      </c>
      <c r="F21" s="80">
        <v>626.94354720272895</v>
      </c>
      <c r="G21" s="80">
        <v>4078.1595966816153</v>
      </c>
      <c r="H21" s="80">
        <v>4.3296731891591387</v>
      </c>
      <c r="I21" s="82">
        <v>13004.965095310674</v>
      </c>
      <c r="J21" s="81">
        <v>14504.821022867747</v>
      </c>
      <c r="K21" s="82">
        <f t="shared" si="0"/>
        <v>35689.990999999995</v>
      </c>
      <c r="L21" s="85"/>
    </row>
    <row r="22" spans="1:12" s="64" customFormat="1" ht="17" customHeight="1" x14ac:dyDescent="0.2">
      <c r="A22" s="44" t="s">
        <v>19</v>
      </c>
      <c r="B22" s="90" t="s">
        <v>75</v>
      </c>
      <c r="C22" s="80">
        <v>217.74909733978973</v>
      </c>
      <c r="D22" s="80">
        <v>115173.32324180337</v>
      </c>
      <c r="E22" s="80">
        <v>2952.0486791801295</v>
      </c>
      <c r="F22" s="80">
        <v>4400.7670552535019</v>
      </c>
      <c r="G22" s="80">
        <v>59724.172963439618</v>
      </c>
      <c r="H22" s="80">
        <v>-1473.8772348853356</v>
      </c>
      <c r="I22" s="82">
        <v>1884641.2069352898</v>
      </c>
      <c r="J22" s="81">
        <v>1481962.371262579</v>
      </c>
      <c r="K22" s="82">
        <f t="shared" si="0"/>
        <v>3547597.7620000001</v>
      </c>
      <c r="L22" s="85"/>
    </row>
    <row r="23" spans="1:12" s="64" customFormat="1" ht="17" customHeight="1" x14ac:dyDescent="0.2">
      <c r="A23" s="44" t="s">
        <v>20</v>
      </c>
      <c r="B23" s="90" t="s">
        <v>76</v>
      </c>
      <c r="C23" s="80">
        <v>2767.1043538728313</v>
      </c>
      <c r="D23" s="80">
        <v>39909.507594541174</v>
      </c>
      <c r="E23" s="80">
        <v>7581.5580041236572</v>
      </c>
      <c r="F23" s="80">
        <v>1587.8226064405369</v>
      </c>
      <c r="G23" s="80">
        <v>21160.717053756023</v>
      </c>
      <c r="H23" s="80">
        <v>-901.22951697140547</v>
      </c>
      <c r="I23" s="82">
        <v>17128.045401744021</v>
      </c>
      <c r="J23" s="81">
        <v>189048.16450249328</v>
      </c>
      <c r="K23" s="82">
        <f t="shared" si="0"/>
        <v>278281.69000000012</v>
      </c>
      <c r="L23" s="85"/>
    </row>
    <row r="24" spans="1:12" s="64" customFormat="1" ht="17" customHeight="1" x14ac:dyDescent="0.2">
      <c r="A24" s="44" t="s">
        <v>21</v>
      </c>
      <c r="B24" s="90" t="s">
        <v>77</v>
      </c>
      <c r="C24" s="80">
        <v>1251.2298473525479</v>
      </c>
      <c r="D24" s="80">
        <v>59789.114408465211</v>
      </c>
      <c r="E24" s="80">
        <v>16811.622042416944</v>
      </c>
      <c r="F24" s="80">
        <v>430564.56838361436</v>
      </c>
      <c r="G24" s="80">
        <v>1266239.7151984561</v>
      </c>
      <c r="H24" s="80">
        <v>-35.656445667597282</v>
      </c>
      <c r="I24" s="82">
        <v>20467.390211958598</v>
      </c>
      <c r="J24" s="81">
        <v>56953.932353404387</v>
      </c>
      <c r="K24" s="82">
        <f t="shared" si="0"/>
        <v>1852041.9160000004</v>
      </c>
      <c r="L24" s="85"/>
    </row>
    <row r="25" spans="1:12" s="64" customFormat="1" ht="17" customHeight="1" x14ac:dyDescent="0.2">
      <c r="A25" s="44" t="s">
        <v>22</v>
      </c>
      <c r="B25" s="90" t="s">
        <v>176</v>
      </c>
      <c r="C25" s="80">
        <v>4317.8100918902564</v>
      </c>
      <c r="D25" s="80">
        <v>224867.65471752407</v>
      </c>
      <c r="E25" s="80">
        <v>25571.489980355749</v>
      </c>
      <c r="F25" s="80">
        <v>3583.9352071122826</v>
      </c>
      <c r="G25" s="80">
        <v>25985.75650479423</v>
      </c>
      <c r="H25" s="80">
        <v>-312.31781673616138</v>
      </c>
      <c r="I25" s="82">
        <v>76159.233102201935</v>
      </c>
      <c r="J25" s="81">
        <v>300029.46821285761</v>
      </c>
      <c r="K25" s="82">
        <f t="shared" si="0"/>
        <v>660203.03</v>
      </c>
      <c r="L25" s="85"/>
    </row>
    <row r="26" spans="1:12" s="64" customFormat="1" ht="17" customHeight="1" x14ac:dyDescent="0.2">
      <c r="A26" s="44" t="s">
        <v>23</v>
      </c>
      <c r="B26" s="90" t="s">
        <v>78</v>
      </c>
      <c r="C26" s="80">
        <v>1354.7882583097187</v>
      </c>
      <c r="D26" s="80">
        <v>71580.997321156552</v>
      </c>
      <c r="E26" s="80">
        <v>6870.4504546245371</v>
      </c>
      <c r="F26" s="80">
        <v>863.82601992238187</v>
      </c>
      <c r="G26" s="80">
        <v>8604.4280610902169</v>
      </c>
      <c r="H26" s="80">
        <v>3.4506458256829666</v>
      </c>
      <c r="I26" s="82">
        <v>5945.7935189473092</v>
      </c>
      <c r="J26" s="81">
        <v>20525.631720123656</v>
      </c>
      <c r="K26" s="82">
        <f t="shared" si="0"/>
        <v>115749.36600000005</v>
      </c>
      <c r="L26" s="85"/>
    </row>
    <row r="27" spans="1:12" s="64" customFormat="1" ht="17" customHeight="1" x14ac:dyDescent="0.2">
      <c r="A27" s="44" t="s">
        <v>24</v>
      </c>
      <c r="B27" s="90" t="s">
        <v>79</v>
      </c>
      <c r="C27" s="80">
        <v>1065.2782417989442</v>
      </c>
      <c r="D27" s="80">
        <v>15759.19507239272</v>
      </c>
      <c r="E27" s="80">
        <v>26415.328572804683</v>
      </c>
      <c r="F27" s="80">
        <v>669.33619184803331</v>
      </c>
      <c r="G27" s="80">
        <v>4701.869921899266</v>
      </c>
      <c r="H27" s="80">
        <v>6.9294916132804811</v>
      </c>
      <c r="I27" s="82">
        <v>3932.7109654536989</v>
      </c>
      <c r="J27" s="81">
        <v>197291.32154218934</v>
      </c>
      <c r="K27" s="82">
        <f t="shared" si="0"/>
        <v>249841.96999999997</v>
      </c>
      <c r="L27" s="85"/>
    </row>
    <row r="28" spans="1:12" s="64" customFormat="1" ht="17" customHeight="1" x14ac:dyDescent="0.2">
      <c r="A28" s="44" t="s">
        <v>25</v>
      </c>
      <c r="B28" s="90" t="s">
        <v>80</v>
      </c>
      <c r="C28" s="80">
        <v>86445.0409909507</v>
      </c>
      <c r="D28" s="80">
        <v>2045330.3349921838</v>
      </c>
      <c r="E28" s="80">
        <v>110987.29463113297</v>
      </c>
      <c r="F28" s="80">
        <v>44416.594423344846</v>
      </c>
      <c r="G28" s="80">
        <v>426798.50850038911</v>
      </c>
      <c r="H28" s="80">
        <v>7032.8402626786556</v>
      </c>
      <c r="I28" s="82">
        <v>676706.99557518563</v>
      </c>
      <c r="J28" s="81">
        <v>1879334.9256241336</v>
      </c>
      <c r="K28" s="82">
        <f t="shared" si="0"/>
        <v>5277052.5349999983</v>
      </c>
      <c r="L28" s="85"/>
    </row>
    <row r="29" spans="1:12" s="64" customFormat="1" ht="17" customHeight="1" x14ac:dyDescent="0.2">
      <c r="A29" s="44" t="s">
        <v>26</v>
      </c>
      <c r="B29" s="90" t="s">
        <v>81</v>
      </c>
      <c r="C29" s="80">
        <v>4876.4532683077086</v>
      </c>
      <c r="D29" s="80">
        <v>695329.45345487189</v>
      </c>
      <c r="E29" s="80">
        <v>38314.97352916102</v>
      </c>
      <c r="F29" s="80">
        <v>8716.2426627196764</v>
      </c>
      <c r="G29" s="80">
        <v>56955.222298153923</v>
      </c>
      <c r="H29" s="80">
        <v>17.329748777374707</v>
      </c>
      <c r="I29" s="82">
        <v>112957.56695320302</v>
      </c>
      <c r="J29" s="81">
        <v>279832.91908480576</v>
      </c>
      <c r="K29" s="82">
        <f t="shared" si="0"/>
        <v>1197000.1610000003</v>
      </c>
      <c r="L29" s="85"/>
    </row>
    <row r="30" spans="1:12" s="64" customFormat="1" ht="17" customHeight="1" x14ac:dyDescent="0.2">
      <c r="A30" s="44" t="s">
        <v>27</v>
      </c>
      <c r="B30" s="90" t="s">
        <v>82</v>
      </c>
      <c r="C30" s="80">
        <v>13599.210766382985</v>
      </c>
      <c r="D30" s="80">
        <v>3373619.9887659894</v>
      </c>
      <c r="E30" s="80">
        <v>73002.76920009774</v>
      </c>
      <c r="F30" s="80">
        <v>10018.578018433813</v>
      </c>
      <c r="G30" s="80">
        <v>258591.14733550762</v>
      </c>
      <c r="H30" s="80">
        <v>278.60359787122957</v>
      </c>
      <c r="I30" s="82">
        <v>73200.411065020482</v>
      </c>
      <c r="J30" s="81">
        <v>418541.93825069506</v>
      </c>
      <c r="K30" s="82">
        <f t="shared" si="0"/>
        <v>4220852.646999998</v>
      </c>
      <c r="L30" s="85"/>
    </row>
    <row r="31" spans="1:12" s="64" customFormat="1" ht="17" customHeight="1" x14ac:dyDescent="0.2">
      <c r="A31" s="44" t="s">
        <v>28</v>
      </c>
      <c r="B31" s="90" t="s">
        <v>83</v>
      </c>
      <c r="C31" s="80">
        <v>20106.861593157391</v>
      </c>
      <c r="D31" s="80">
        <v>489262.44711354357</v>
      </c>
      <c r="E31" s="80">
        <v>67166.728174469739</v>
      </c>
      <c r="F31" s="80">
        <v>23550.880558984274</v>
      </c>
      <c r="G31" s="80">
        <v>134366.54919124057</v>
      </c>
      <c r="H31" s="80">
        <v>2093.0324415697105</v>
      </c>
      <c r="I31" s="82">
        <v>293905.39407889015</v>
      </c>
      <c r="J31" s="81">
        <v>948350.6028481453</v>
      </c>
      <c r="K31" s="82">
        <f t="shared" si="0"/>
        <v>1978802.4960000007</v>
      </c>
      <c r="L31" s="85"/>
    </row>
    <row r="32" spans="1:12" s="64" customFormat="1" ht="17" customHeight="1" x14ac:dyDescent="0.2">
      <c r="A32" s="44" t="s">
        <v>29</v>
      </c>
      <c r="B32" s="90" t="s">
        <v>84</v>
      </c>
      <c r="C32" s="80">
        <v>7292.6160473711097</v>
      </c>
      <c r="D32" s="80">
        <v>370741.32006734947</v>
      </c>
      <c r="E32" s="80">
        <v>41342.094032986606</v>
      </c>
      <c r="F32" s="80">
        <v>16983.11338772385</v>
      </c>
      <c r="G32" s="80">
        <v>264201.46275805065</v>
      </c>
      <c r="H32" s="80">
        <v>-476.2570501444074</v>
      </c>
      <c r="I32" s="82">
        <v>69770.878419514382</v>
      </c>
      <c r="J32" s="81">
        <v>618875.49733714829</v>
      </c>
      <c r="K32" s="82">
        <f t="shared" si="0"/>
        <v>1388730.7250000001</v>
      </c>
      <c r="L32" s="85"/>
    </row>
    <row r="33" spans="1:12" s="64" customFormat="1" ht="17" customHeight="1" x14ac:dyDescent="0.2">
      <c r="A33" s="44" t="s">
        <v>30</v>
      </c>
      <c r="B33" s="90" t="s">
        <v>85</v>
      </c>
      <c r="C33" s="80">
        <v>104.02693464147688</v>
      </c>
      <c r="D33" s="80">
        <v>55380.167604568516</v>
      </c>
      <c r="E33" s="80">
        <v>1058618.405461184</v>
      </c>
      <c r="F33" s="80">
        <v>736.70901928035016</v>
      </c>
      <c r="G33" s="80">
        <v>2956.5845293831376</v>
      </c>
      <c r="H33" s="80">
        <v>-7.2862904548993814</v>
      </c>
      <c r="I33" s="82">
        <v>20422.230423212372</v>
      </c>
      <c r="J33" s="81">
        <v>5032.3813181851638</v>
      </c>
      <c r="K33" s="82">
        <f t="shared" si="0"/>
        <v>1143243.219</v>
      </c>
      <c r="L33" s="85"/>
    </row>
    <row r="34" spans="1:12" s="64" customFormat="1" ht="17" customHeight="1" x14ac:dyDescent="0.2">
      <c r="A34" s="44" t="s">
        <v>31</v>
      </c>
      <c r="B34" s="90" t="s">
        <v>86</v>
      </c>
      <c r="C34" s="80">
        <v>209.46344211437759</v>
      </c>
      <c r="D34" s="80">
        <v>376518.84047982318</v>
      </c>
      <c r="E34" s="80">
        <v>532309.00917389267</v>
      </c>
      <c r="F34" s="80">
        <v>43319.296309990714</v>
      </c>
      <c r="G34" s="80">
        <v>1075073.854220808</v>
      </c>
      <c r="H34" s="80">
        <v>-2.4181847555678866</v>
      </c>
      <c r="I34" s="82">
        <v>20524.181846326635</v>
      </c>
      <c r="J34" s="81">
        <v>241746.07371180042</v>
      </c>
      <c r="K34" s="82">
        <f t="shared" si="0"/>
        <v>2289698.3010000004</v>
      </c>
      <c r="L34" s="85"/>
    </row>
    <row r="35" spans="1:12" s="64" customFormat="1" ht="17" customHeight="1" x14ac:dyDescent="0.2">
      <c r="A35" s="44" t="s">
        <v>32</v>
      </c>
      <c r="B35" s="90" t="s">
        <v>87</v>
      </c>
      <c r="C35" s="80">
        <v>26656.468702893962</v>
      </c>
      <c r="D35" s="80">
        <v>561229.53331329161</v>
      </c>
      <c r="E35" s="80">
        <v>1671396.2064447082</v>
      </c>
      <c r="F35" s="80">
        <v>27.639032656546885</v>
      </c>
      <c r="G35" s="80">
        <v>227.32200121809933</v>
      </c>
      <c r="H35" s="80">
        <v>1.4648459594716996</v>
      </c>
      <c r="I35" s="82">
        <v>313.1938980862584</v>
      </c>
      <c r="J35" s="81">
        <v>9473.1877611865857</v>
      </c>
      <c r="K35" s="82">
        <f t="shared" si="0"/>
        <v>2269325.0160000008</v>
      </c>
      <c r="L35" s="85"/>
    </row>
    <row r="36" spans="1:12" s="64" customFormat="1" ht="17" customHeight="1" x14ac:dyDescent="0.2">
      <c r="A36" s="44" t="s">
        <v>33</v>
      </c>
      <c r="B36" s="90" t="s">
        <v>88</v>
      </c>
      <c r="C36" s="80">
        <v>519.50981751990207</v>
      </c>
      <c r="D36" s="80">
        <v>102620.6191250686</v>
      </c>
      <c r="E36" s="80">
        <v>4368.7122149264615</v>
      </c>
      <c r="F36" s="80">
        <v>848.50966705555982</v>
      </c>
      <c r="G36" s="80">
        <v>6785.3808902836608</v>
      </c>
      <c r="H36" s="80">
        <v>-2.6093085200835997</v>
      </c>
      <c r="I36" s="82">
        <v>4172.1356474810691</v>
      </c>
      <c r="J36" s="81">
        <v>26310.56494618491</v>
      </c>
      <c r="K36" s="82">
        <f t="shared" si="0"/>
        <v>145622.82300000009</v>
      </c>
      <c r="L36" s="85"/>
    </row>
    <row r="37" spans="1:12" s="64" customFormat="1" ht="17" customHeight="1" x14ac:dyDescent="0.2">
      <c r="A37" s="44" t="s">
        <v>34</v>
      </c>
      <c r="B37" s="90" t="s">
        <v>89</v>
      </c>
      <c r="C37" s="80">
        <v>21699.036198465656</v>
      </c>
      <c r="D37" s="80">
        <v>738925.53384365153</v>
      </c>
      <c r="E37" s="80">
        <v>237396.08036322112</v>
      </c>
      <c r="F37" s="80">
        <v>70248.002642492822</v>
      </c>
      <c r="G37" s="80">
        <v>442870.52490602323</v>
      </c>
      <c r="H37" s="80">
        <v>149.33398999427476</v>
      </c>
      <c r="I37" s="82">
        <v>439167.29906004254</v>
      </c>
      <c r="J37" s="81">
        <v>1020417.2209961076</v>
      </c>
      <c r="K37" s="82">
        <f t="shared" si="0"/>
        <v>2970873.0319999987</v>
      </c>
      <c r="L37" s="85"/>
    </row>
    <row r="38" spans="1:12" s="64" customFormat="1" ht="17" customHeight="1" x14ac:dyDescent="0.2">
      <c r="A38" s="44" t="s">
        <v>35</v>
      </c>
      <c r="B38" s="90" t="s">
        <v>90</v>
      </c>
      <c r="C38" s="80">
        <v>129056.80463614879</v>
      </c>
      <c r="D38" s="80">
        <v>844525.15921951027</v>
      </c>
      <c r="E38" s="80">
        <v>27606.382790642943</v>
      </c>
      <c r="F38" s="80">
        <v>558.32858393703964</v>
      </c>
      <c r="G38" s="80">
        <v>11614.915651593079</v>
      </c>
      <c r="H38" s="80">
        <v>0.4195388239340393</v>
      </c>
      <c r="I38" s="82">
        <v>16241.649205399191</v>
      </c>
      <c r="J38" s="81">
        <v>338378.49437394494</v>
      </c>
      <c r="K38" s="82">
        <f t="shared" si="0"/>
        <v>1367982.1540000001</v>
      </c>
      <c r="L38" s="85"/>
    </row>
    <row r="39" spans="1:12" s="64" customFormat="1" ht="17" customHeight="1" x14ac:dyDescent="0.2">
      <c r="A39" s="44" t="s">
        <v>36</v>
      </c>
      <c r="B39" s="90" t="s">
        <v>91</v>
      </c>
      <c r="C39" s="80">
        <v>0</v>
      </c>
      <c r="D39" s="80">
        <v>0</v>
      </c>
      <c r="E39" s="80">
        <v>0</v>
      </c>
      <c r="F39" s="80">
        <v>0</v>
      </c>
      <c r="G39" s="80">
        <v>0</v>
      </c>
      <c r="H39" s="80">
        <v>0</v>
      </c>
      <c r="I39" s="82">
        <v>0</v>
      </c>
      <c r="J39" s="81">
        <v>0</v>
      </c>
      <c r="K39" s="82">
        <f t="shared" si="0"/>
        <v>0</v>
      </c>
      <c r="L39" s="85"/>
    </row>
    <row r="40" spans="1:12" s="64" customFormat="1" ht="17" customHeight="1" x14ac:dyDescent="0.2">
      <c r="A40" s="44" t="s">
        <v>37</v>
      </c>
      <c r="B40" s="90" t="s">
        <v>92</v>
      </c>
      <c r="C40" s="80">
        <v>918.11754797569597</v>
      </c>
      <c r="D40" s="80">
        <v>30270.41997143452</v>
      </c>
      <c r="E40" s="80">
        <v>6556.3458369894743</v>
      </c>
      <c r="F40" s="80">
        <v>6502.0225837123853</v>
      </c>
      <c r="G40" s="80">
        <v>26094.127908848524</v>
      </c>
      <c r="H40" s="80">
        <v>-64.307106129258969</v>
      </c>
      <c r="I40" s="82">
        <v>180241.85933167487</v>
      </c>
      <c r="J40" s="81">
        <v>44414.627925493864</v>
      </c>
      <c r="K40" s="82">
        <f t="shared" si="0"/>
        <v>294933.21400000009</v>
      </c>
      <c r="L40" s="85"/>
    </row>
    <row r="41" spans="1:12" s="64" customFormat="1" ht="17" customHeight="1" x14ac:dyDescent="0.2">
      <c r="A41" s="50"/>
      <c r="B41" s="93" t="s">
        <v>127</v>
      </c>
      <c r="C41" s="83">
        <f>SUM(C4:C40)</f>
        <v>343034.8423373822</v>
      </c>
      <c r="D41" s="83">
        <f t="shared" ref="D41:K41" si="1">SUM(D4:D40)</f>
        <v>10727959.015290968</v>
      </c>
      <c r="E41" s="83">
        <f t="shared" si="1"/>
        <v>4026944.242778826</v>
      </c>
      <c r="F41" s="83">
        <f t="shared" si="1"/>
        <v>728620.68903857365</v>
      </c>
      <c r="G41" s="83">
        <f t="shared" si="1"/>
        <v>4609987.4065146614</v>
      </c>
      <c r="H41" s="83">
        <f t="shared" si="1"/>
        <v>-2199.4934199065733</v>
      </c>
      <c r="I41" s="87">
        <f t="shared" si="1"/>
        <v>5397291.6608383721</v>
      </c>
      <c r="J41" s="84">
        <f t="shared" si="1"/>
        <v>12671487.565621123</v>
      </c>
      <c r="K41" s="84">
        <f t="shared" si="1"/>
        <v>38503125.928999998</v>
      </c>
      <c r="L41" s="86">
        <f>SUM(C41:J41)</f>
        <v>38503125.928999998</v>
      </c>
    </row>
    <row r="42" spans="1:12" s="64" customFormat="1" ht="17" customHeight="1" x14ac:dyDescent="0.2">
      <c r="A42" s="63"/>
      <c r="C42" s="85"/>
      <c r="D42" s="85"/>
      <c r="E42" s="85"/>
      <c r="F42" s="85"/>
      <c r="G42" s="85"/>
      <c r="H42" s="85"/>
      <c r="I42" s="85"/>
      <c r="J42" s="85"/>
      <c r="K42" s="85"/>
      <c r="L42" s="88">
        <f>X!$AN$48</f>
        <v>38503125.929000005</v>
      </c>
    </row>
    <row r="43" spans="1:12" s="64" customFormat="1" ht="17" customHeight="1" x14ac:dyDescent="0.2">
      <c r="A43" s="63"/>
      <c r="C43" s="85"/>
      <c r="D43" s="85"/>
      <c r="E43" s="85"/>
      <c r="F43" s="85"/>
      <c r="G43" s="85"/>
      <c r="H43" s="85"/>
      <c r="I43" s="85"/>
      <c r="J43" s="85"/>
      <c r="K43" s="85"/>
    </row>
    <row r="44" spans="1:12" s="64" customFormat="1" ht="17" customHeight="1" x14ac:dyDescent="0.2">
      <c r="A44" s="63"/>
      <c r="C44" s="89"/>
      <c r="D44" s="89"/>
      <c r="E44" s="89"/>
      <c r="F44" s="89"/>
      <c r="G44" s="89"/>
      <c r="H44" s="89"/>
      <c r="I44" s="89"/>
      <c r="J44" s="89"/>
      <c r="K44" s="89"/>
    </row>
  </sheetData>
  <mergeCells count="1">
    <mergeCell ref="A2:B3"/>
  </mergeCells>
  <phoneticPr fontId="1"/>
  <pageMargins left="0.7" right="0.7" top="0.75" bottom="0.75" header="0.3" footer="0.3"/>
  <pageSetup paperSize="9" scale="69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C817-F9FE-42B5-9320-8FA8444F0218}">
  <sheetPr>
    <tabColor rgb="FFFFFFCC"/>
    <pageSetUpPr fitToPage="1"/>
  </sheetPr>
  <dimension ref="A1:K80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2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6384" width="8.7265625" style="4"/>
  </cols>
  <sheetData>
    <row r="1" spans="1:11" ht="22" customHeight="1" x14ac:dyDescent="0.2">
      <c r="A1" s="25"/>
      <c r="B1" s="3"/>
      <c r="C1" s="3"/>
      <c r="D1" s="3"/>
      <c r="E1" s="3"/>
      <c r="F1" s="3"/>
      <c r="I1" s="8"/>
      <c r="J1" s="8"/>
    </row>
    <row r="2" spans="1:11" ht="22" customHeight="1" x14ac:dyDescent="0.2">
      <c r="A2" s="198" t="s">
        <v>208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3" t="s">
        <v>44</v>
      </c>
      <c r="I2" s="15" t="s">
        <v>47</v>
      </c>
      <c r="J2" s="13" t="s">
        <v>177</v>
      </c>
      <c r="K2" s="15" t="s">
        <v>49</v>
      </c>
    </row>
    <row r="3" spans="1:11" ht="31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26" t="s">
        <v>99</v>
      </c>
      <c r="I3" s="143" t="s">
        <v>100</v>
      </c>
      <c r="J3" s="26" t="s">
        <v>178</v>
      </c>
      <c r="K3" s="143" t="s">
        <v>101</v>
      </c>
    </row>
    <row r="4" spans="1:11" s="64" customFormat="1" ht="17" customHeight="1" x14ac:dyDescent="0.2">
      <c r="A4" s="44" t="s">
        <v>1</v>
      </c>
      <c r="B4" s="90" t="s">
        <v>57</v>
      </c>
      <c r="C4" s="46">
        <f>粗誘!C4/X!AO$41</f>
        <v>3.23542023581212E-3</v>
      </c>
      <c r="D4" s="46">
        <f>粗誘!D4/X!AP$41</f>
        <v>3.0907553567490597E-3</v>
      </c>
      <c r="E4" s="46">
        <f>粗誘!E4/X!AQ$41</f>
        <v>2.9379395358911217E-4</v>
      </c>
      <c r="F4" s="46">
        <f>粗誘!F4/X!AR$41</f>
        <v>1.6842973364028806E-4</v>
      </c>
      <c r="G4" s="46">
        <f>粗誘!G4/X!AS$41</f>
        <v>3.9904239420397307E-4</v>
      </c>
      <c r="H4" s="46">
        <f>粗誘!H4/X!AT$41</f>
        <v>-9.8778805507174494E-3</v>
      </c>
      <c r="I4" s="48">
        <f>粗誘!I4/X!AW$41</f>
        <v>3.2508485974077061E-4</v>
      </c>
      <c r="J4" s="47">
        <f>粗誘!J4/X!AX$41</f>
        <v>5.0988596822698958E-3</v>
      </c>
      <c r="K4" s="48">
        <f>粗誘!K4/X!AZ$41</f>
        <v>2.6889127617573767E-3</v>
      </c>
    </row>
    <row r="5" spans="1:11" s="64" customFormat="1" ht="17" customHeight="1" x14ac:dyDescent="0.2">
      <c r="A5" s="44" t="s">
        <v>2</v>
      </c>
      <c r="B5" s="90" t="s">
        <v>58</v>
      </c>
      <c r="C5" s="46">
        <f>粗誘!C5/X!AO$41</f>
        <v>2.0100284218270342E-5</v>
      </c>
      <c r="D5" s="46">
        <f>粗誘!D5/X!AP$41</f>
        <v>4.1190048910520704E-5</v>
      </c>
      <c r="E5" s="46">
        <f>粗誘!E5/X!AQ$41</f>
        <v>1.6756365601535113E-5</v>
      </c>
      <c r="F5" s="46">
        <f>粗誘!F5/X!AR$41</f>
        <v>2.6511137609450826E-5</v>
      </c>
      <c r="G5" s="46">
        <f>粗誘!G5/X!AS$41</f>
        <v>1.7188974638678265E-5</v>
      </c>
      <c r="H5" s="46">
        <f>粗誘!H5/X!AT$41</f>
        <v>-1.9877612903732749E-4</v>
      </c>
      <c r="I5" s="48">
        <f>粗誘!I5/X!AW$41</f>
        <v>8.6988278280893217E-5</v>
      </c>
      <c r="J5" s="47">
        <f>粗誘!J5/X!AX$41</f>
        <v>1.0784120493148964E-4</v>
      </c>
      <c r="K5" s="48">
        <f>粗誘!K5/X!AZ$41</f>
        <v>6.4267741297964717E-5</v>
      </c>
    </row>
    <row r="6" spans="1:11" s="64" customFormat="1" ht="17" customHeight="1" x14ac:dyDescent="0.2">
      <c r="A6" s="44" t="s">
        <v>3</v>
      </c>
      <c r="B6" s="90" t="s">
        <v>59</v>
      </c>
      <c r="C6" s="46">
        <f>粗誘!C6/X!AO$41</f>
        <v>1.3659732210257883E-2</v>
      </c>
      <c r="D6" s="46">
        <f>粗誘!D6/X!AP$41</f>
        <v>1.0635295539697874E-2</v>
      </c>
      <c r="E6" s="46">
        <f>粗誘!E6/X!AQ$41</f>
        <v>6.3160627171523164E-4</v>
      </c>
      <c r="F6" s="46">
        <f>粗誘!F6/X!AR$41</f>
        <v>6.6601415251447101E-5</v>
      </c>
      <c r="G6" s="46">
        <f>粗誘!G6/X!AS$41</f>
        <v>1.8634588502649971E-4</v>
      </c>
      <c r="H6" s="46">
        <f>粗誘!H6/X!AT$41</f>
        <v>1.3205711809088697E-2</v>
      </c>
      <c r="I6" s="48">
        <f>粗誘!I6/X!AW$41</f>
        <v>1.5175395589506031E-3</v>
      </c>
      <c r="J6" s="47">
        <f>粗誘!J6/X!AX$41</f>
        <v>2.4117590202051797E-2</v>
      </c>
      <c r="K6" s="48">
        <f>粗誘!K6/X!AZ$41</f>
        <v>1.1227732726460949E-2</v>
      </c>
    </row>
    <row r="7" spans="1:11" s="64" customFormat="1" ht="17" customHeight="1" x14ac:dyDescent="0.2">
      <c r="A7" s="44" t="s">
        <v>4</v>
      </c>
      <c r="B7" s="90" t="s">
        <v>60</v>
      </c>
      <c r="C7" s="46">
        <f>粗誘!C7/X!AO$41</f>
        <v>6.4922695197428557E-4</v>
      </c>
      <c r="D7" s="46">
        <f>粗誘!D7/X!AP$41</f>
        <v>6.8343217351127478E-4</v>
      </c>
      <c r="E7" s="46">
        <f>粗誘!E7/X!AQ$41</f>
        <v>1.5894546838746574E-4</v>
      </c>
      <c r="F7" s="46">
        <f>粗誘!F7/X!AR$41</f>
        <v>1.6820124206413069E-4</v>
      </c>
      <c r="G7" s="46">
        <f>粗誘!G7/X!AS$41</f>
        <v>1.6438547409937572E-4</v>
      </c>
      <c r="H7" s="46">
        <f>粗誘!H7/X!AT$41</f>
        <v>5.2994756247844079E-3</v>
      </c>
      <c r="I7" s="48">
        <f>粗誘!I7/X!AW$41</f>
        <v>1.3952386765270918E-3</v>
      </c>
      <c r="J7" s="47">
        <f>粗誘!J7/X!AX$41</f>
        <v>3.4236589197893688E-3</v>
      </c>
      <c r="K7" s="48">
        <f>粗誘!K7/X!AZ$41</f>
        <v>1.5504146703958562E-3</v>
      </c>
    </row>
    <row r="8" spans="1:11" s="64" customFormat="1" ht="17" customHeight="1" x14ac:dyDescent="0.2">
      <c r="A8" s="44" t="s">
        <v>5</v>
      </c>
      <c r="B8" s="90" t="s">
        <v>61</v>
      </c>
      <c r="C8" s="46">
        <f>粗誘!C8/X!AO$41</f>
        <v>2.2574676016253298E-3</v>
      </c>
      <c r="D8" s="46">
        <f>粗誘!D8/X!AP$41</f>
        <v>1.0033887350997253E-3</v>
      </c>
      <c r="E8" s="46">
        <f>粗誘!E8/X!AQ$41</f>
        <v>1.135522255596149E-3</v>
      </c>
      <c r="F8" s="46">
        <f>粗誘!F8/X!AR$41</f>
        <v>5.5746843344386668E-3</v>
      </c>
      <c r="G8" s="46">
        <f>粗誘!G8/X!AS$41</f>
        <v>3.1091234242462615E-3</v>
      </c>
      <c r="H8" s="46">
        <f>粗誘!H8/X!AT$41</f>
        <v>2.7112277571381002E-2</v>
      </c>
      <c r="I8" s="48">
        <f>粗誘!I8/X!AW$41</f>
        <v>1.3512854949181293E-3</v>
      </c>
      <c r="J8" s="47">
        <f>粗誘!J8/X!AX$41</f>
        <v>8.3015212478869723E-3</v>
      </c>
      <c r="K8" s="48">
        <f>粗誘!K8/X!AZ$41</f>
        <v>3.7480327089928459E-3</v>
      </c>
    </row>
    <row r="9" spans="1:11" s="64" customFormat="1" ht="17" customHeight="1" x14ac:dyDescent="0.2">
      <c r="A9" s="44" t="s">
        <v>6</v>
      </c>
      <c r="B9" s="90" t="s">
        <v>62</v>
      </c>
      <c r="C9" s="46">
        <f>粗誘!C9/X!AO$41</f>
        <v>2.7389927207771749E-3</v>
      </c>
      <c r="D9" s="46">
        <f>粗誘!D9/X!AP$41</f>
        <v>1.4718367066106134E-3</v>
      </c>
      <c r="E9" s="46">
        <f>粗誘!E9/X!AQ$41</f>
        <v>6.3359734248014544E-3</v>
      </c>
      <c r="F9" s="46">
        <f>粗誘!F9/X!AR$41</f>
        <v>6.443219833799776E-4</v>
      </c>
      <c r="G9" s="46">
        <f>粗誘!G9/X!AS$41</f>
        <v>6.3647777871300726E-4</v>
      </c>
      <c r="H9" s="46">
        <f>粗誘!H9/X!AT$41</f>
        <v>-2.5576970605128837E-2</v>
      </c>
      <c r="I9" s="48">
        <f>粗誘!I9/X!AW$41</f>
        <v>5.638269758964423E-3</v>
      </c>
      <c r="J9" s="47">
        <f>粗誘!J9/X!AX$41</f>
        <v>1.7359590126647676E-2</v>
      </c>
      <c r="K9" s="48">
        <f>粗誘!K9/X!AZ$41</f>
        <v>7.5130326189599686E-3</v>
      </c>
    </row>
    <row r="10" spans="1:11" s="64" customFormat="1" ht="17" customHeight="1" x14ac:dyDescent="0.2">
      <c r="A10" s="44" t="s">
        <v>7</v>
      </c>
      <c r="B10" s="90" t="s">
        <v>63</v>
      </c>
      <c r="C10" s="46">
        <f>粗誘!C10/X!AO$41</f>
        <v>1.8650384524734112E-3</v>
      </c>
      <c r="D10" s="46">
        <f>粗誘!D10/X!AP$41</f>
        <v>3.5598495965960025E-3</v>
      </c>
      <c r="E10" s="46">
        <f>粗誘!E10/X!AQ$41</f>
        <v>1.4197091945683006E-3</v>
      </c>
      <c r="F10" s="46">
        <f>粗誘!F10/X!AR$41</f>
        <v>2.4758594555464556E-3</v>
      </c>
      <c r="G10" s="46">
        <f>粗誘!G10/X!AS$41</f>
        <v>1.5046321876973944E-3</v>
      </c>
      <c r="H10" s="46">
        <f>粗誘!H10/X!AT$41</f>
        <v>-1.0078157531847662E-2</v>
      </c>
      <c r="I10" s="48">
        <f>粗誘!I10/X!AW$41</f>
        <v>2.8933694355204047E-3</v>
      </c>
      <c r="J10" s="47">
        <f>粗誘!J10/X!AX$41</f>
        <v>8.4039525206824773E-3</v>
      </c>
      <c r="K10" s="48">
        <f>粗誘!K10/X!AZ$41</f>
        <v>4.5403627445683298E-3</v>
      </c>
    </row>
    <row r="11" spans="1:11" s="64" customFormat="1" ht="17" customHeight="1" x14ac:dyDescent="0.2">
      <c r="A11" s="44" t="s">
        <v>8</v>
      </c>
      <c r="B11" s="90" t="s">
        <v>64</v>
      </c>
      <c r="C11" s="46">
        <f>粗誘!C11/X!AO$41</f>
        <v>1.3762308609826669E-3</v>
      </c>
      <c r="D11" s="46">
        <f>粗誘!D11/X!AP$41</f>
        <v>1.6177767995913172E-3</v>
      </c>
      <c r="E11" s="46">
        <f>粗誘!E11/X!AQ$41</f>
        <v>1.0028923256722184E-3</v>
      </c>
      <c r="F11" s="46">
        <f>粗誘!F11/X!AR$41</f>
        <v>2.8970495948731222E-3</v>
      </c>
      <c r="G11" s="46">
        <f>粗誘!G11/X!AS$41</f>
        <v>2.2165472449693717E-3</v>
      </c>
      <c r="H11" s="46">
        <f>粗誘!H11/X!AT$41</f>
        <v>2.8403281709174472E-2</v>
      </c>
      <c r="I11" s="48">
        <f>粗誘!I11/X!AW$41</f>
        <v>1.8016728303316572E-2</v>
      </c>
      <c r="J11" s="47">
        <f>粗誘!J11/X!AX$41</f>
        <v>2.659408334322004E-2</v>
      </c>
      <c r="K11" s="48">
        <f>粗誘!K11/X!AZ$41</f>
        <v>1.2196473172759873E-2</v>
      </c>
    </row>
    <row r="12" spans="1:11" s="64" customFormat="1" ht="17" customHeight="1" x14ac:dyDescent="0.2">
      <c r="A12" s="44" t="s">
        <v>9</v>
      </c>
      <c r="B12" s="90" t="s">
        <v>65</v>
      </c>
      <c r="C12" s="46">
        <f>粗誘!C12/X!AO$41</f>
        <v>3.8875089114006039E-4</v>
      </c>
      <c r="D12" s="46">
        <f>粗誘!D12/X!AP$41</f>
        <v>2.8908966058934665E-4</v>
      </c>
      <c r="E12" s="46">
        <f>粗誘!E12/X!AQ$41</f>
        <v>2.668093583831591E-4</v>
      </c>
      <c r="F12" s="46">
        <f>粗誘!F12/X!AR$41</f>
        <v>7.7505183553410245E-3</v>
      </c>
      <c r="G12" s="46">
        <f>粗誘!G12/X!AS$41</f>
        <v>3.4087796367938171E-3</v>
      </c>
      <c r="H12" s="46">
        <f>粗誘!H12/X!AT$41</f>
        <v>1.1021030224475472E-2</v>
      </c>
      <c r="I12" s="48">
        <f>粗誘!I12/X!AW$41</f>
        <v>4.8600469627584865E-3</v>
      </c>
      <c r="J12" s="47">
        <f>粗誘!J12/X!AX$41</f>
        <v>9.5571695246463063E-3</v>
      </c>
      <c r="K12" s="48">
        <f>粗誘!K12/X!AZ$41</f>
        <v>4.4851543162205045E-3</v>
      </c>
    </row>
    <row r="13" spans="1:11" s="64" customFormat="1" ht="17" customHeight="1" x14ac:dyDescent="0.2">
      <c r="A13" s="44" t="s">
        <v>10</v>
      </c>
      <c r="B13" s="90" t="s">
        <v>66</v>
      </c>
      <c r="C13" s="46">
        <f>粗誘!C13/X!AO$41</f>
        <v>2.4981441529983467E-4</v>
      </c>
      <c r="D13" s="46">
        <f>粗誘!D13/X!AP$41</f>
        <v>4.6570803998471981E-4</v>
      </c>
      <c r="E13" s="46">
        <f>粗誘!E13/X!AQ$41</f>
        <v>1.488856257485622E-4</v>
      </c>
      <c r="F13" s="46">
        <f>粗誘!F13/X!AR$41</f>
        <v>5.1530537255991028E-3</v>
      </c>
      <c r="G13" s="46">
        <f>粗誘!G13/X!AS$41</f>
        <v>2.2580527129943263E-3</v>
      </c>
      <c r="H13" s="46">
        <f>粗誘!H13/X!AT$41</f>
        <v>0.12293452964015315</v>
      </c>
      <c r="I13" s="48">
        <f>粗誘!I13/X!AW$41</f>
        <v>2.0164213252584069E-2</v>
      </c>
      <c r="J13" s="47">
        <f>粗誘!J13/X!AX$41</f>
        <v>2.8231345600671611E-2</v>
      </c>
      <c r="K13" s="48">
        <f>粗誘!K13/X!AZ$41</f>
        <v>1.2633832433874071E-2</v>
      </c>
    </row>
    <row r="14" spans="1:11" s="64" customFormat="1" ht="17" customHeight="1" x14ac:dyDescent="0.2">
      <c r="A14" s="44" t="s">
        <v>11</v>
      </c>
      <c r="B14" s="90" t="s">
        <v>67</v>
      </c>
      <c r="C14" s="46">
        <f>粗誘!C14/X!AO$41</f>
        <v>7.0696541302487658E-5</v>
      </c>
      <c r="D14" s="46">
        <f>粗誘!D14/X!AP$41</f>
        <v>1.3200482339034651E-4</v>
      </c>
      <c r="E14" s="46">
        <f>粗誘!E14/X!AQ$41</f>
        <v>8.1940794064156637E-5</v>
      </c>
      <c r="F14" s="46">
        <f>粗誘!F14/X!AR$41</f>
        <v>6.3726163985389412E-4</v>
      </c>
      <c r="G14" s="46">
        <f>粗誘!G14/X!AS$41</f>
        <v>3.0110987389319986E-4</v>
      </c>
      <c r="H14" s="46">
        <f>粗誘!H14/X!AT$41</f>
        <v>8.4454561106450769E-3</v>
      </c>
      <c r="I14" s="48">
        <f>粗誘!I14/X!AW$41</f>
        <v>3.1564507032407286E-3</v>
      </c>
      <c r="J14" s="47">
        <f>粗誘!J14/X!AX$41</f>
        <v>3.8620705644172391E-3</v>
      </c>
      <c r="K14" s="48">
        <f>粗誘!K14/X!AZ$41</f>
        <v>1.817997600960942E-3</v>
      </c>
    </row>
    <row r="15" spans="1:11" s="64" customFormat="1" ht="17" customHeight="1" x14ac:dyDescent="0.2">
      <c r="A15" s="44" t="s">
        <v>12</v>
      </c>
      <c r="B15" s="90" t="s">
        <v>68</v>
      </c>
      <c r="C15" s="46">
        <f>粗誘!C15/X!AO$41</f>
        <v>1.5905167712960838E-3</v>
      </c>
      <c r="D15" s="46">
        <f>粗誘!D15/X!AP$41</f>
        <v>9.1822133170586003E-4</v>
      </c>
      <c r="E15" s="46">
        <f>粗誘!E15/X!AQ$41</f>
        <v>6.3898757141192736E-4</v>
      </c>
      <c r="F15" s="46">
        <f>粗誘!F15/X!AR$41</f>
        <v>1.9228688898209053E-2</v>
      </c>
      <c r="G15" s="46">
        <f>粗誘!G15/X!AS$41</f>
        <v>9.2893816346890003E-3</v>
      </c>
      <c r="H15" s="46">
        <f>粗誘!H15/X!AT$41</f>
        <v>5.3716478375792617E-2</v>
      </c>
      <c r="I15" s="48">
        <f>粗誘!I15/X!AW$41</f>
        <v>6.1220817892110721E-3</v>
      </c>
      <c r="J15" s="47">
        <f>粗誘!J15/X!AX$41</f>
        <v>1.9867070436417188E-2</v>
      </c>
      <c r="K15" s="48">
        <f>粗誘!K15/X!AZ$41</f>
        <v>9.1248445409676596E-3</v>
      </c>
    </row>
    <row r="16" spans="1:11" s="64" customFormat="1" ht="17" customHeight="1" x14ac:dyDescent="0.2">
      <c r="A16" s="44" t="s">
        <v>13</v>
      </c>
      <c r="B16" s="90" t="s">
        <v>69</v>
      </c>
      <c r="C16" s="46">
        <f>粗誘!C16/X!AO$41</f>
        <v>1.1408700475441948E-4</v>
      </c>
      <c r="D16" s="46">
        <f>粗誘!D16/X!AP$41</f>
        <v>1.9920017707039794E-4</v>
      </c>
      <c r="E16" s="46">
        <f>粗誘!E16/X!AQ$41</f>
        <v>1.4625939059565536E-4</v>
      </c>
      <c r="F16" s="46">
        <f>粗誘!F16/X!AR$41</f>
        <v>2.5604132483365077E-3</v>
      </c>
      <c r="G16" s="46">
        <f>粗誘!G16/X!AS$41</f>
        <v>7.1628966289002819E-3</v>
      </c>
      <c r="H16" s="46">
        <f>粗誘!H16/X!AT$41</f>
        <v>-8.4200202492802946E-3</v>
      </c>
      <c r="I16" s="48">
        <f>粗誘!I16/X!AW$41</f>
        <v>6.5068698927193561E-3</v>
      </c>
      <c r="J16" s="47">
        <f>粗誘!J16/X!AX$41</f>
        <v>1.3584374154101343E-2</v>
      </c>
      <c r="K16" s="48">
        <f>粗誘!K16/X!AZ$41</f>
        <v>6.3858675946513472E-3</v>
      </c>
    </row>
    <row r="17" spans="1:11" s="64" customFormat="1" ht="17" customHeight="1" x14ac:dyDescent="0.2">
      <c r="A17" s="44" t="s">
        <v>14</v>
      </c>
      <c r="B17" s="90" t="s">
        <v>70</v>
      </c>
      <c r="C17" s="46">
        <f>粗誘!C17/X!AO$41</f>
        <v>1.4961668090711006E-4</v>
      </c>
      <c r="D17" s="46">
        <f>粗誘!D17/X!AP$41</f>
        <v>1.9307962803614888E-4</v>
      </c>
      <c r="E17" s="46">
        <f>粗誘!E17/X!AQ$41</f>
        <v>2.0496338883948482E-4</v>
      </c>
      <c r="F17" s="46">
        <f>粗誘!F17/X!AR$41</f>
        <v>6.3404585278395117E-4</v>
      </c>
      <c r="G17" s="46">
        <f>粗誘!G17/X!AS$41</f>
        <v>2.0491058046452675E-2</v>
      </c>
      <c r="H17" s="46">
        <f>粗誘!H17/X!AT$41</f>
        <v>4.6264323727513981E-3</v>
      </c>
      <c r="I17" s="48">
        <f>粗誘!I17/X!AW$41</f>
        <v>2.7813432666534431E-2</v>
      </c>
      <c r="J17" s="47">
        <f>粗誘!J17/X!AX$41</f>
        <v>1.9186992391509641E-2</v>
      </c>
      <c r="K17" s="48">
        <f>粗誘!K17/X!AZ$41</f>
        <v>1.3148967297609181E-2</v>
      </c>
    </row>
    <row r="18" spans="1:11" s="64" customFormat="1" ht="17" customHeight="1" x14ac:dyDescent="0.2">
      <c r="A18" s="44" t="s">
        <v>15</v>
      </c>
      <c r="B18" s="90" t="s">
        <v>71</v>
      </c>
      <c r="C18" s="46">
        <f>粗誘!C18/X!AO$41</f>
        <v>1.7108066297006336E-4</v>
      </c>
      <c r="D18" s="46">
        <f>粗誘!D18/X!AP$41</f>
        <v>1.357024382997039E-4</v>
      </c>
      <c r="E18" s="46">
        <f>粗誘!E18/X!AQ$41</f>
        <v>7.2187379251738531E-4</v>
      </c>
      <c r="F18" s="46">
        <f>粗誘!F18/X!AR$41</f>
        <v>1.1973945419899866E-3</v>
      </c>
      <c r="G18" s="46">
        <f>粗誘!G18/X!AS$41</f>
        <v>1.8659149423974743E-3</v>
      </c>
      <c r="H18" s="46">
        <f>粗誘!H18/X!AT$41</f>
        <v>1.0676580278457116E-2</v>
      </c>
      <c r="I18" s="48">
        <f>粗誘!I18/X!AW$41</f>
        <v>2.6720533163404063E-3</v>
      </c>
      <c r="J18" s="47">
        <f>粗誘!J18/X!AX$41</f>
        <v>1.1008615089066835E-2</v>
      </c>
      <c r="K18" s="48">
        <f>粗誘!K18/X!AZ$41</f>
        <v>4.2896115101357215E-3</v>
      </c>
    </row>
    <row r="19" spans="1:11" s="64" customFormat="1" ht="17" customHeight="1" x14ac:dyDescent="0.2">
      <c r="A19" s="44" t="s">
        <v>16</v>
      </c>
      <c r="B19" s="90" t="s">
        <v>72</v>
      </c>
      <c r="C19" s="46">
        <f>粗誘!C19/X!AO$41</f>
        <v>7.9289182494084263E-5</v>
      </c>
      <c r="D19" s="46">
        <f>粗誘!D19/X!AP$41</f>
        <v>1.443126302776382E-4</v>
      </c>
      <c r="E19" s="46">
        <f>粗誘!E19/X!AQ$41</f>
        <v>1.2354628992855977E-4</v>
      </c>
      <c r="F19" s="46">
        <f>粗誘!F19/X!AR$41</f>
        <v>2.5980837018054783E-4</v>
      </c>
      <c r="G19" s="46">
        <f>粗誘!G19/X!AS$41</f>
        <v>3.8515203067792351E-4</v>
      </c>
      <c r="H19" s="46">
        <f>粗誘!H19/X!AT$41</f>
        <v>-3.5284905606035913E-3</v>
      </c>
      <c r="I19" s="48">
        <f>粗誘!I19/X!AW$41</f>
        <v>6.9830529286097906E-3</v>
      </c>
      <c r="J19" s="47">
        <f>粗誘!J19/X!AX$41</f>
        <v>5.5382852928598401E-3</v>
      </c>
      <c r="K19" s="48">
        <f>粗誘!K19/X!AZ$41</f>
        <v>2.9689937737461063E-3</v>
      </c>
    </row>
    <row r="20" spans="1:11" s="64" customFormat="1" ht="17" customHeight="1" x14ac:dyDescent="0.2">
      <c r="A20" s="44" t="s">
        <v>17</v>
      </c>
      <c r="B20" s="90" t="s">
        <v>73</v>
      </c>
      <c r="C20" s="46">
        <f>粗誘!C20/X!AO$41</f>
        <v>1.6801165810403514E-3</v>
      </c>
      <c r="D20" s="46">
        <f>粗誘!D20/X!AP$41</f>
        <v>3.2259310124481137E-3</v>
      </c>
      <c r="E20" s="46">
        <f>粗誘!E20/X!AQ$41</f>
        <v>2.3648038929435306E-4</v>
      </c>
      <c r="F20" s="46">
        <f>粗誘!F20/X!AR$41</f>
        <v>4.3254727500504552E-3</v>
      </c>
      <c r="G20" s="46">
        <f>粗誘!G20/X!AS$41</f>
        <v>9.882261284286464E-3</v>
      </c>
      <c r="H20" s="46">
        <f>粗誘!H20/X!AT$41</f>
        <v>1.1870209689246332E-2</v>
      </c>
      <c r="I20" s="48">
        <f>粗誘!I20/X!AW$41</f>
        <v>3.7154336262260716E-2</v>
      </c>
      <c r="J20" s="47">
        <f>粗誘!J20/X!AX$41</f>
        <v>1.8901226205736879E-2</v>
      </c>
      <c r="K20" s="48">
        <f>粗誘!K20/X!AZ$41</f>
        <v>1.4127437583749939E-2</v>
      </c>
    </row>
    <row r="21" spans="1:11" s="64" customFormat="1" ht="17" customHeight="1" x14ac:dyDescent="0.2">
      <c r="A21" s="44" t="s">
        <v>18</v>
      </c>
      <c r="B21" s="90" t="s">
        <v>74</v>
      </c>
      <c r="C21" s="46">
        <f>粗誘!C21/X!AO$41</f>
        <v>5.7091733441158176E-5</v>
      </c>
      <c r="D21" s="46">
        <f>粗誘!D21/X!AP$41</f>
        <v>1.83518308319E-4</v>
      </c>
      <c r="E21" s="46">
        <f>粗誘!E21/X!AQ$41</f>
        <v>7.8653652001698996E-6</v>
      </c>
      <c r="F21" s="46">
        <f>粗誘!F21/X!AR$41</f>
        <v>5.5813002384695631E-4</v>
      </c>
      <c r="G21" s="46">
        <f>粗誘!G21/X!AS$41</f>
        <v>5.0308157891198254E-4</v>
      </c>
      <c r="H21" s="46">
        <f>粗誘!H21/X!AT$41</f>
        <v>-1.2190011604075306E-4</v>
      </c>
      <c r="I21" s="48">
        <f>粗誘!I21/X!AW$41</f>
        <v>1.2988862878634323E-3</v>
      </c>
      <c r="J21" s="47">
        <f>粗誘!J21/X!AX$41</f>
        <v>7.0662443087060904E-4</v>
      </c>
      <c r="K21" s="48">
        <f>粗誘!K21/X!AZ$41</f>
        <v>5.5620087226103941E-4</v>
      </c>
    </row>
    <row r="22" spans="1:11" s="64" customFormat="1" ht="17" customHeight="1" x14ac:dyDescent="0.2">
      <c r="A22" s="44" t="s">
        <v>19</v>
      </c>
      <c r="B22" s="90" t="s">
        <v>75</v>
      </c>
      <c r="C22" s="46">
        <f>粗誘!C22/X!AO$41</f>
        <v>3.2119889048576534E-4</v>
      </c>
      <c r="D22" s="46">
        <f>粗誘!D22/X!AP$41</f>
        <v>6.2339522155482876E-3</v>
      </c>
      <c r="E22" s="46">
        <f>粗誘!E22/X!AQ$41</f>
        <v>5.5900418556889336E-4</v>
      </c>
      <c r="F22" s="46">
        <f>粗誘!F22/X!AR$41</f>
        <v>3.9177374620928953E-3</v>
      </c>
      <c r="G22" s="46">
        <f>粗誘!G22/X!AS$41</f>
        <v>7.3675712098437672E-3</v>
      </c>
      <c r="H22" s="46">
        <f>粗誘!H22/X!AT$41</f>
        <v>4.1496389707242405E-2</v>
      </c>
      <c r="I22" s="48">
        <f>粗誘!I22/X!AW$41</f>
        <v>0.18823077211589845</v>
      </c>
      <c r="J22" s="47">
        <f>粗誘!J22/X!AX$41</f>
        <v>7.2196052299722757E-2</v>
      </c>
      <c r="K22" s="48">
        <f>粗誘!K22/X!AZ$41</f>
        <v>5.5286563946057354E-2</v>
      </c>
    </row>
    <row r="23" spans="1:11" s="64" customFormat="1" ht="17" customHeight="1" x14ac:dyDescent="0.2">
      <c r="A23" s="44" t="s">
        <v>20</v>
      </c>
      <c r="B23" s="90" t="s">
        <v>76</v>
      </c>
      <c r="C23" s="46">
        <f>粗誘!C23/X!AO$41</f>
        <v>4.0817200125305569E-3</v>
      </c>
      <c r="D23" s="46">
        <f>粗誘!D23/X!AP$41</f>
        <v>2.1601700488236737E-3</v>
      </c>
      <c r="E23" s="46">
        <f>粗誘!E23/X!AQ$41</f>
        <v>1.4356547327043132E-3</v>
      </c>
      <c r="F23" s="46">
        <f>粗誘!F23/X!AR$41</f>
        <v>1.4135426916050977E-3</v>
      </c>
      <c r="G23" s="46">
        <f>粗誘!G23/X!AS$41</f>
        <v>2.6103850754089068E-3</v>
      </c>
      <c r="H23" s="46">
        <f>粗誘!H23/X!AT$41</f>
        <v>2.5373735591231069E-2</v>
      </c>
      <c r="I23" s="48">
        <f>粗誘!I23/X!AW$41</f>
        <v>1.71068381554131E-3</v>
      </c>
      <c r="J23" s="47">
        <f>粗誘!J23/X!AX$41</f>
        <v>9.2097690442440421E-3</v>
      </c>
      <c r="K23" s="48">
        <f>粗誘!K23/X!AZ$41</f>
        <v>4.3368046439764092E-3</v>
      </c>
    </row>
    <row r="24" spans="1:11" s="64" customFormat="1" ht="17" customHeight="1" x14ac:dyDescent="0.2">
      <c r="A24" s="44" t="s">
        <v>21</v>
      </c>
      <c r="B24" s="90" t="s">
        <v>77</v>
      </c>
      <c r="C24" s="46">
        <f>粗誘!C24/X!AO$41</f>
        <v>1.8456730412304359E-3</v>
      </c>
      <c r="D24" s="46">
        <f>粗誘!D24/X!AP$41</f>
        <v>3.2361876148159817E-3</v>
      </c>
      <c r="E24" s="46">
        <f>粗誘!E24/X!AQ$41</f>
        <v>3.183472940061197E-3</v>
      </c>
      <c r="F24" s="46">
        <f>粗誘!F24/X!AR$41</f>
        <v>0.383305664268834</v>
      </c>
      <c r="G24" s="46">
        <f>粗誘!G24/X!AS$41</f>
        <v>0.15620327260400521</v>
      </c>
      <c r="H24" s="46">
        <f>粗誘!H24/X!AT$41</f>
        <v>1.0038921356383137E-3</v>
      </c>
      <c r="I24" s="48">
        <f>粗誘!I24/X!AW$41</f>
        <v>2.0442048325257861E-3</v>
      </c>
      <c r="J24" s="47">
        <f>粗誘!J24/X!AX$41</f>
        <v>2.7745974922143988E-3</v>
      </c>
      <c r="K24" s="48">
        <f>粗誘!K24/X!AZ$41</f>
        <v>2.8862639083971946E-2</v>
      </c>
    </row>
    <row r="25" spans="1:11" s="64" customFormat="1" ht="17" customHeight="1" x14ac:dyDescent="0.2">
      <c r="A25" s="44" t="s">
        <v>22</v>
      </c>
      <c r="B25" s="90" t="s">
        <v>176</v>
      </c>
      <c r="C25" s="46">
        <f>粗誘!C25/X!AO$41</f>
        <v>6.369146085043101E-3</v>
      </c>
      <c r="D25" s="46">
        <f>粗誘!D25/X!AP$41</f>
        <v>1.2171344673179086E-2</v>
      </c>
      <c r="E25" s="46">
        <f>粗誘!E25/X!AQ$41</f>
        <v>4.8422541372935297E-3</v>
      </c>
      <c r="F25" s="46">
        <f>粗誘!F25/X!AR$41</f>
        <v>3.1905613376776733E-3</v>
      </c>
      <c r="G25" s="46">
        <f>粗誘!G25/X!AS$41</f>
        <v>3.2056017185525601E-3</v>
      </c>
      <c r="H25" s="46">
        <f>粗誘!H25/X!AT$41</f>
        <v>8.7931759369409973E-3</v>
      </c>
      <c r="I25" s="48">
        <f>粗誘!I25/X!AW$41</f>
        <v>7.6064935850011801E-3</v>
      </c>
      <c r="J25" s="47">
        <f>粗誘!J25/X!AX$41</f>
        <v>1.4616392155827227E-2</v>
      </c>
      <c r="K25" s="48">
        <f>粗誘!K25/X!AZ$41</f>
        <v>1.028875297714088E-2</v>
      </c>
    </row>
    <row r="26" spans="1:11" s="64" customFormat="1" ht="17" customHeight="1" x14ac:dyDescent="0.2">
      <c r="A26" s="44" t="s">
        <v>23</v>
      </c>
      <c r="B26" s="90" t="s">
        <v>78</v>
      </c>
      <c r="C26" s="46">
        <f>粗誘!C26/X!AO$41</f>
        <v>1.9984307201658699E-3</v>
      </c>
      <c r="D26" s="46">
        <f>粗誘!D26/X!AP$41</f>
        <v>3.8744433544261499E-3</v>
      </c>
      <c r="E26" s="46">
        <f>粗誘!E26/X!AQ$41</f>
        <v>1.3009983839241677E-3</v>
      </c>
      <c r="F26" s="46">
        <f>粗誘!F26/X!AR$41</f>
        <v>7.6901220093904125E-4</v>
      </c>
      <c r="G26" s="46">
        <f>粗誘!G26/X!AS$41</f>
        <v>1.0614418469865935E-3</v>
      </c>
      <c r="H26" s="46">
        <f>粗誘!H26/X!AT$41</f>
        <v>-9.7151472683781187E-5</v>
      </c>
      <c r="I26" s="48">
        <f>粗誘!I26/X!AW$41</f>
        <v>5.9384316802300755E-4</v>
      </c>
      <c r="J26" s="47">
        <f>粗誘!J26/X!AX$41</f>
        <v>9.9993738699883186E-4</v>
      </c>
      <c r="K26" s="48">
        <f>粗誘!K26/X!AZ$41</f>
        <v>1.8038642355741232E-3</v>
      </c>
    </row>
    <row r="27" spans="1:11" s="64" customFormat="1" ht="17" customHeight="1" x14ac:dyDescent="0.2">
      <c r="A27" s="44" t="s">
        <v>24</v>
      </c>
      <c r="B27" s="90" t="s">
        <v>79</v>
      </c>
      <c r="C27" s="46">
        <f>粗誘!C27/X!AO$41</f>
        <v>1.5713782215616241E-3</v>
      </c>
      <c r="D27" s="46">
        <f>粗誘!D27/X!AP$41</f>
        <v>8.5299326503363634E-4</v>
      </c>
      <c r="E27" s="46">
        <f>粗誘!E27/X!AQ$41</f>
        <v>5.0020446273522931E-3</v>
      </c>
      <c r="F27" s="46">
        <f>粗誘!F27/X!AR$41</f>
        <v>5.9586963831844602E-4</v>
      </c>
      <c r="G27" s="46">
        <f>粗誘!G27/X!AS$41</f>
        <v>5.8002245573532244E-4</v>
      </c>
      <c r="H27" s="46">
        <f>粗誘!H27/X!AT$41</f>
        <v>-1.9509690335920373E-4</v>
      </c>
      <c r="I27" s="48">
        <f>粗誘!I27/X!AW$41</f>
        <v>3.9278416433427126E-4</v>
      </c>
      <c r="J27" s="47">
        <f>粗誘!J27/X!AX$41</f>
        <v>9.6113469846108423E-3</v>
      </c>
      <c r="K27" s="48">
        <f>粗誘!K27/X!AZ$41</f>
        <v>3.8935936308142089E-3</v>
      </c>
    </row>
    <row r="28" spans="1:11" s="64" customFormat="1" ht="17" customHeight="1" x14ac:dyDescent="0.2">
      <c r="A28" s="44" t="s">
        <v>25</v>
      </c>
      <c r="B28" s="90" t="s">
        <v>80</v>
      </c>
      <c r="C28" s="46">
        <f>粗誘!C28/X!AO$41</f>
        <v>0.12751396719207489</v>
      </c>
      <c r="D28" s="46">
        <f>粗誘!D28/X!AP$41</f>
        <v>0.11070698677838202</v>
      </c>
      <c r="E28" s="46">
        <f>粗誘!E28/X!AQ$41</f>
        <v>2.1016713810086046E-2</v>
      </c>
      <c r="F28" s="46">
        <f>粗誘!F28/X!AR$41</f>
        <v>3.9541414877479954E-2</v>
      </c>
      <c r="G28" s="46">
        <f>粗誘!G28/X!AS$41</f>
        <v>5.2649844235710487E-2</v>
      </c>
      <c r="H28" s="46">
        <f>粗誘!H28/X!AT$41</f>
        <v>-0.19800664083912176</v>
      </c>
      <c r="I28" s="48">
        <f>粗誘!I28/X!AW$41</f>
        <v>6.7586912460903564E-2</v>
      </c>
      <c r="J28" s="47">
        <f>粗誘!J28/X!AX$41</f>
        <v>9.1554661042750049E-2</v>
      </c>
      <c r="K28" s="48">
        <f>粗誘!K28/X!AZ$41</f>
        <v>8.223877733492084E-2</v>
      </c>
    </row>
    <row r="29" spans="1:11" s="64" customFormat="1" ht="17" customHeight="1" x14ac:dyDescent="0.2">
      <c r="A29" s="44" t="s">
        <v>26</v>
      </c>
      <c r="B29" s="90" t="s">
        <v>81</v>
      </c>
      <c r="C29" s="46">
        <f>粗誘!C29/X!AO$41</f>
        <v>7.1931934433783068E-3</v>
      </c>
      <c r="D29" s="46">
        <f>粗誘!D29/X!AP$41</f>
        <v>3.7635890542122269E-2</v>
      </c>
      <c r="E29" s="46">
        <f>粗誘!E29/X!AQ$41</f>
        <v>7.2553785185923269E-3</v>
      </c>
      <c r="F29" s="46">
        <f>粗誘!F29/X!AR$41</f>
        <v>7.7595450928638491E-3</v>
      </c>
      <c r="G29" s="46">
        <f>粗誘!G29/X!AS$41</f>
        <v>7.0259935840552143E-3</v>
      </c>
      <c r="H29" s="46">
        <f>粗誘!H29/X!AT$41</f>
        <v>-4.8791174174726604E-4</v>
      </c>
      <c r="I29" s="48">
        <f>粗誘!I29/X!AW$41</f>
        <v>1.1281770750683127E-2</v>
      </c>
      <c r="J29" s="47">
        <f>粗誘!J29/X!AX$41</f>
        <v>1.3632486528128668E-2</v>
      </c>
      <c r="K29" s="48">
        <f>粗誘!K29/X!AZ$41</f>
        <v>1.8654320580938362E-2</v>
      </c>
    </row>
    <row r="30" spans="1:11" s="64" customFormat="1" ht="17" customHeight="1" x14ac:dyDescent="0.2">
      <c r="A30" s="44" t="s">
        <v>27</v>
      </c>
      <c r="B30" s="90" t="s">
        <v>82</v>
      </c>
      <c r="C30" s="46">
        <f>粗誘!C30/X!AO$41</f>
        <v>2.0060020744095672E-2</v>
      </c>
      <c r="D30" s="46">
        <f>粗誘!D30/X!AP$41</f>
        <v>0.18260292584621982</v>
      </c>
      <c r="E30" s="46">
        <f>粗誘!E30/X!AQ$41</f>
        <v>1.3823909418833956E-2</v>
      </c>
      <c r="F30" s="46">
        <f>粗誘!F30/X!AR$41</f>
        <v>8.9189357052795841E-3</v>
      </c>
      <c r="G30" s="46">
        <f>粗誘!G30/X!AS$41</f>
        <v>3.1899791955190777E-2</v>
      </c>
      <c r="H30" s="46">
        <f>粗誘!H30/X!AT$41</f>
        <v>-7.8439663748546985E-3</v>
      </c>
      <c r="I30" s="48">
        <f>粗誘!I30/X!AW$41</f>
        <v>7.3109777305442611E-3</v>
      </c>
      <c r="J30" s="47">
        <f>粗誘!J30/X!AX$41</f>
        <v>2.0389907496659747E-2</v>
      </c>
      <c r="K30" s="48">
        <f>粗誘!K30/X!AZ$41</f>
        <v>6.5778719976329392E-2</v>
      </c>
    </row>
    <row r="31" spans="1:11" s="64" customFormat="1" ht="17" customHeight="1" x14ac:dyDescent="0.2">
      <c r="A31" s="44" t="s">
        <v>28</v>
      </c>
      <c r="B31" s="90" t="s">
        <v>83</v>
      </c>
      <c r="C31" s="46">
        <f>粗誘!C31/X!AO$41</f>
        <v>2.9659372708191079E-2</v>
      </c>
      <c r="D31" s="46">
        <f>粗誘!D31/X!AP$41</f>
        <v>2.6482162972449579E-2</v>
      </c>
      <c r="E31" s="46">
        <f>粗誘!E31/X!AQ$41</f>
        <v>1.2718788292788065E-2</v>
      </c>
      <c r="F31" s="46">
        <f>粗誘!F31/X!AR$41</f>
        <v>2.096592841038096E-2</v>
      </c>
      <c r="G31" s="46">
        <f>粗誘!G31/X!AS$41</f>
        <v>1.6575451283242469E-2</v>
      </c>
      <c r="H31" s="46">
        <f>粗誘!H31/X!AT$41</f>
        <v>-5.8928442484583711E-2</v>
      </c>
      <c r="I31" s="48">
        <f>粗誘!I31/X!AW$41</f>
        <v>2.9354149242262862E-2</v>
      </c>
      <c r="J31" s="47">
        <f>粗誘!J31/X!AX$41</f>
        <v>4.6200342903016306E-2</v>
      </c>
      <c r="K31" s="48">
        <f>粗誘!K31/X!AZ$41</f>
        <v>3.0838104562915761E-2</v>
      </c>
    </row>
    <row r="32" spans="1:11" s="64" customFormat="1" ht="17" customHeight="1" x14ac:dyDescent="0.2">
      <c r="A32" s="44" t="s">
        <v>29</v>
      </c>
      <c r="B32" s="90" t="s">
        <v>84</v>
      </c>
      <c r="C32" s="46">
        <f>粗誘!C32/X!AO$41</f>
        <v>1.0757244056443032E-2</v>
      </c>
      <c r="D32" s="46">
        <f>粗誘!D32/X!AP$41</f>
        <v>2.0067005175989239E-2</v>
      </c>
      <c r="E32" s="46">
        <f>粗誘!E32/X!AQ$41</f>
        <v>7.8285984128963343E-3</v>
      </c>
      <c r="F32" s="46">
        <f>粗誘!F32/X!AR$41</f>
        <v>1.511904145497299E-2</v>
      </c>
      <c r="G32" s="46">
        <f>粗誘!G32/X!AS$41</f>
        <v>3.259188020579868E-2</v>
      </c>
      <c r="H32" s="46">
        <f>粗誘!H32/X!AT$41</f>
        <v>1.3408815663776455E-2</v>
      </c>
      <c r="I32" s="48">
        <f>粗誘!I32/X!AW$41</f>
        <v>6.968449096720084E-3</v>
      </c>
      <c r="J32" s="47">
        <f>粗誘!J32/X!AX$41</f>
        <v>3.0149461713190204E-2</v>
      </c>
      <c r="K32" s="48">
        <f>粗誘!K32/X!AZ$41</f>
        <v>2.1642292949323124E-2</v>
      </c>
    </row>
    <row r="33" spans="1:11" s="64" customFormat="1" ht="17" customHeight="1" x14ac:dyDescent="0.2">
      <c r="A33" s="44" t="s">
        <v>30</v>
      </c>
      <c r="B33" s="90" t="s">
        <v>85</v>
      </c>
      <c r="C33" s="46">
        <f>粗誘!C33/X!AO$41</f>
        <v>1.5344879219102929E-4</v>
      </c>
      <c r="D33" s="46">
        <f>粗誘!D33/X!AP$41</f>
        <v>2.9975458623445177E-3</v>
      </c>
      <c r="E33" s="46">
        <f>粗誘!E33/X!AQ$41</f>
        <v>0.20046150449572606</v>
      </c>
      <c r="F33" s="46">
        <f>粗誘!F33/X!AR$41</f>
        <v>6.55847602760716E-4</v>
      </c>
      <c r="G33" s="46">
        <f>粗誘!G33/X!AS$41</f>
        <v>3.647241305708351E-4</v>
      </c>
      <c r="H33" s="46">
        <f>粗誘!H33/X!AT$41</f>
        <v>2.0514242372444798E-4</v>
      </c>
      <c r="I33" s="48">
        <f>粗誘!I33/X!AW$41</f>
        <v>2.0396944451517799E-3</v>
      </c>
      <c r="J33" s="47">
        <f>粗誘!J33/X!AX$41</f>
        <v>2.4516011464603509E-4</v>
      </c>
      <c r="K33" s="48">
        <f>粗誘!K33/X!AZ$41</f>
        <v>1.7816560267956319E-2</v>
      </c>
    </row>
    <row r="34" spans="1:11" s="64" customFormat="1" ht="17" customHeight="1" x14ac:dyDescent="0.2">
      <c r="A34" s="44" t="s">
        <v>31</v>
      </c>
      <c r="B34" s="90" t="s">
        <v>86</v>
      </c>
      <c r="C34" s="46">
        <f>粗誘!C34/X!AO$41</f>
        <v>3.0897682712080439E-4</v>
      </c>
      <c r="D34" s="46">
        <f>粗誘!D34/X!AP$41</f>
        <v>2.0379723305170069E-2</v>
      </c>
      <c r="E34" s="46">
        <f>粗誘!E34/X!AQ$41</f>
        <v>0.10079879991236405</v>
      </c>
      <c r="F34" s="46">
        <f>粗誘!F34/X!AR$41</f>
        <v>3.8564556554420246E-2</v>
      </c>
      <c r="G34" s="46">
        <f>粗誘!G34/X!AS$41</f>
        <v>0.1326210608502135</v>
      </c>
      <c r="H34" s="46">
        <f>粗誘!H34/X!AT$41</f>
        <v>6.8082968259540583E-5</v>
      </c>
      <c r="I34" s="48">
        <f>粗誘!I34/X!AW$41</f>
        <v>2.0498769642543517E-3</v>
      </c>
      <c r="J34" s="47">
        <f>粗誘!J34/X!AX$41</f>
        <v>1.1777027891794816E-2</v>
      </c>
      <c r="K34" s="48">
        <f>粗誘!K34/X!AZ$41</f>
        <v>3.5683174933577887E-2</v>
      </c>
    </row>
    <row r="35" spans="1:11" s="64" customFormat="1" ht="17" customHeight="1" x14ac:dyDescent="0.2">
      <c r="A35" s="44" t="s">
        <v>32</v>
      </c>
      <c r="B35" s="90" t="s">
        <v>87</v>
      </c>
      <c r="C35" s="46">
        <f>粗誘!C35/X!AO$41</f>
        <v>3.9320613845196931E-2</v>
      </c>
      <c r="D35" s="46">
        <f>粗誘!D35/X!AP$41</f>
        <v>3.0377504044787722E-2</v>
      </c>
      <c r="E35" s="46">
        <f>粗誘!E35/X!AQ$41</f>
        <v>0.31649799061106587</v>
      </c>
      <c r="F35" s="46">
        <f>粗誘!F35/X!AR$41</f>
        <v>2.4605363632073711E-5</v>
      </c>
      <c r="G35" s="46">
        <f>粗誘!G35/X!AS$41</f>
        <v>2.8042431538797206E-5</v>
      </c>
      <c r="H35" s="46">
        <f>粗誘!H35/X!AT$41</f>
        <v>-4.1242117970596151E-5</v>
      </c>
      <c r="I35" s="48">
        <f>粗誘!I35/X!AW$41</f>
        <v>3.1280611419205059E-5</v>
      </c>
      <c r="J35" s="47">
        <f>粗誘!J35/X!AX$41</f>
        <v>4.6150075893562609E-4</v>
      </c>
      <c r="K35" s="48">
        <f>粗誘!K35/X!AZ$41</f>
        <v>3.5365673063436687E-2</v>
      </c>
    </row>
    <row r="36" spans="1:11" s="64" customFormat="1" ht="17" customHeight="1" x14ac:dyDescent="0.2">
      <c r="A36" s="44" t="s">
        <v>33</v>
      </c>
      <c r="B36" s="90" t="s">
        <v>88</v>
      </c>
      <c r="C36" s="46">
        <f>粗誘!C36/X!AO$41</f>
        <v>7.6632224437406758E-4</v>
      </c>
      <c r="D36" s="46">
        <f>粗誘!D36/X!AP$41</f>
        <v>5.5545157328885757E-3</v>
      </c>
      <c r="E36" s="46">
        <f>粗誘!E36/X!AQ$41</f>
        <v>8.2726563112370266E-4</v>
      </c>
      <c r="F36" s="46">
        <f>粗誘!F36/X!AR$41</f>
        <v>7.553769758395101E-4</v>
      </c>
      <c r="G36" s="46">
        <f>粗誘!G36/X!AS$41</f>
        <v>8.3704427226946501E-4</v>
      </c>
      <c r="H36" s="46">
        <f>粗誘!H36/X!AT$41</f>
        <v>7.3463976953440561E-5</v>
      </c>
      <c r="I36" s="48">
        <f>粗誘!I36/X!AW$41</f>
        <v>4.166969879506567E-4</v>
      </c>
      <c r="J36" s="47">
        <f>粗誘!J36/X!AX$41</f>
        <v>1.2817592131382498E-3</v>
      </c>
      <c r="K36" s="48">
        <f>粗誘!K36/X!AZ$41</f>
        <v>2.2694189296297387E-3</v>
      </c>
    </row>
    <row r="37" spans="1:11" s="64" customFormat="1" ht="17" customHeight="1" x14ac:dyDescent="0.2">
      <c r="A37" s="44" t="s">
        <v>34</v>
      </c>
      <c r="B37" s="90" t="s">
        <v>89</v>
      </c>
      <c r="C37" s="46">
        <f>粗誘!C37/X!AO$41</f>
        <v>3.2007968973031604E-2</v>
      </c>
      <c r="D37" s="46">
        <f>粗誘!D37/X!AP$41</f>
        <v>3.9995602620224481E-2</v>
      </c>
      <c r="E37" s="46">
        <f>粗誘!E37/X!AQ$41</f>
        <v>4.4953663364909739E-2</v>
      </c>
      <c r="F37" s="46">
        <f>粗誘!F37/X!AR$41</f>
        <v>6.2537559505939685E-2</v>
      </c>
      <c r="G37" s="46">
        <f>粗誘!G37/X!AS$41</f>
        <v>5.4632487434918497E-2</v>
      </c>
      <c r="H37" s="46">
        <f>粗誘!H37/X!AT$41</f>
        <v>-4.2044352804064865E-3</v>
      </c>
      <c r="I37" s="48">
        <f>粗誘!I37/X!AW$41</f>
        <v>4.3862354004532728E-2</v>
      </c>
      <c r="J37" s="47">
        <f>粗誘!J37/X!AX$41</f>
        <v>4.9711177883557493E-2</v>
      </c>
      <c r="K37" s="48">
        <f>粗誘!K37/X!AZ$41</f>
        <v>4.6298755630820927E-2</v>
      </c>
    </row>
    <row r="38" spans="1:11" s="64" customFormat="1" ht="17" customHeight="1" x14ac:dyDescent="0.2">
      <c r="A38" s="44" t="s">
        <v>35</v>
      </c>
      <c r="B38" s="90" t="s">
        <v>90</v>
      </c>
      <c r="C38" s="46">
        <f>粗誘!C38/X!AO$41</f>
        <v>0.19037003122030577</v>
      </c>
      <c r="D38" s="46">
        <f>粗誘!D38/X!AP$41</f>
        <v>4.5711362138518612E-2</v>
      </c>
      <c r="E38" s="46">
        <f>粗誘!E38/X!AQ$41</f>
        <v>5.2275843678405787E-3</v>
      </c>
      <c r="F38" s="46">
        <f>粗誘!F38/X!AR$41</f>
        <v>4.9704626079587286E-4</v>
      </c>
      <c r="G38" s="46">
        <f>粗誘!G38/X!AS$41</f>
        <v>1.4328154566799144E-3</v>
      </c>
      <c r="H38" s="46">
        <f>粗誘!H38/X!AT$41</f>
        <v>-1.1811938011675348E-5</v>
      </c>
      <c r="I38" s="48">
        <f>粗誘!I38/X!AW$41</f>
        <v>1.62215394586394E-3</v>
      </c>
      <c r="J38" s="47">
        <f>粗誘!J38/X!AX$41</f>
        <v>1.6484623328262806E-2</v>
      </c>
      <c r="K38" s="48">
        <f>粗誘!K38/X!AZ$41</f>
        <v>2.1318942537484408E-2</v>
      </c>
    </row>
    <row r="39" spans="1:11" s="64" customFormat="1" ht="17" customHeight="1" x14ac:dyDescent="0.2">
      <c r="A39" s="44" t="s">
        <v>36</v>
      </c>
      <c r="B39" s="90" t="s">
        <v>91</v>
      </c>
      <c r="C39" s="46">
        <f>粗誘!C39/X!AO$41</f>
        <v>0</v>
      </c>
      <c r="D39" s="46">
        <f>粗誘!D39/X!AP$41</f>
        <v>0</v>
      </c>
      <c r="E39" s="46">
        <f>粗誘!E39/X!AQ$41</f>
        <v>0</v>
      </c>
      <c r="F39" s="46">
        <f>粗誘!F39/X!AR$41</f>
        <v>0</v>
      </c>
      <c r="G39" s="46">
        <f>粗誘!G39/X!AS$41</f>
        <v>0</v>
      </c>
      <c r="H39" s="46">
        <f>粗誘!H39/X!AT$41</f>
        <v>0</v>
      </c>
      <c r="I39" s="48">
        <f>粗誘!I39/X!AW$41</f>
        <v>0</v>
      </c>
      <c r="J39" s="47">
        <f>粗誘!J39/X!AX$41</f>
        <v>0</v>
      </c>
      <c r="K39" s="48">
        <f>粗誘!K39/X!AZ$41</f>
        <v>0</v>
      </c>
    </row>
    <row r="40" spans="1:11" s="64" customFormat="1" ht="17" customHeight="1" x14ac:dyDescent="0.2">
      <c r="A40" s="44" t="s">
        <v>37</v>
      </c>
      <c r="B40" s="90" t="s">
        <v>92</v>
      </c>
      <c r="C40" s="46">
        <f>粗誘!C40/X!AO$41</f>
        <v>1.3543033764458119E-3</v>
      </c>
      <c r="D40" s="46">
        <f>粗誘!D40/X!AP$41</f>
        <v>1.6384380196299581E-3</v>
      </c>
      <c r="E40" s="46">
        <f>粗誘!E40/X!AQ$41</f>
        <v>1.2415190815661585E-3</v>
      </c>
      <c r="F40" s="46">
        <f>粗誘!F40/X!AR$41</f>
        <v>5.7883585147218593E-3</v>
      </c>
      <c r="G40" s="46">
        <f>粗誘!G40/X!AS$41</f>
        <v>3.2189704099360224E-3</v>
      </c>
      <c r="H40" s="46">
        <f>粗誘!H40/X!AT$41</f>
        <v>1.810539354108642E-3</v>
      </c>
      <c r="I40" s="62">
        <f>粗誘!I40/X!AW$41</f>
        <v>1.800186912222769E-2</v>
      </c>
      <c r="J40" s="61">
        <f>粗誘!J40/X!AX$41</f>
        <v>2.1637261935671193E-3</v>
      </c>
      <c r="K40" s="48">
        <f>粗誘!K40/X!AZ$41</f>
        <v>4.596305750975165E-3</v>
      </c>
    </row>
    <row r="41" spans="1:11" s="64" customFormat="1" ht="17" customHeight="1" x14ac:dyDescent="0.2">
      <c r="A41" s="50"/>
      <c r="B41" s="93" t="s">
        <v>127</v>
      </c>
      <c r="C41" s="51">
        <f>粗誘!C41/X!AO$41</f>
        <v>0.50600628017663318</v>
      </c>
      <c r="D41" s="51">
        <f>粗誘!D41/X!AP$41</f>
        <v>0.58066904721744128</v>
      </c>
      <c r="E41" s="51">
        <f>粗誘!E41/X!AQ$41</f>
        <v>0.76254795615061211</v>
      </c>
      <c r="F41" s="51">
        <f>粗誘!F41/X!AR$41</f>
        <v>0.64864705022154934</v>
      </c>
      <c r="G41" s="51">
        <f>粗誘!G41/X!AS$41</f>
        <v>0.56868783289424873</v>
      </c>
      <c r="H41" s="51">
        <f>粗誘!H41/X!AT$41</f>
        <v>6.1925806268429952E-2</v>
      </c>
      <c r="I41" s="62">
        <f>粗誘!I41/X!AW$41</f>
        <v>0.53906089547217961</v>
      </c>
      <c r="J41" s="61">
        <f>粗誘!J41/X!AX$41</f>
        <v>0.61731080136904259</v>
      </c>
      <c r="K41" s="53">
        <f>粗誘!K41/X!AZ$41</f>
        <v>0.60004140170521325</v>
      </c>
    </row>
    <row r="42" spans="1:11" s="64" customFormat="1" ht="17" customHeight="1" x14ac:dyDescent="0.2">
      <c r="A42" s="63"/>
      <c r="B42" s="164" t="s">
        <v>223</v>
      </c>
      <c r="C42" s="49"/>
      <c r="D42" s="49"/>
      <c r="E42" s="49"/>
      <c r="F42" s="49"/>
      <c r="G42" s="49"/>
      <c r="H42" s="49"/>
      <c r="I42" s="49"/>
      <c r="J42" s="49"/>
      <c r="K42" s="49"/>
    </row>
    <row r="43" spans="1:11" s="64" customFormat="1" ht="17" customHeight="1" x14ac:dyDescent="0.2">
      <c r="A43" s="152" t="s">
        <v>1</v>
      </c>
      <c r="B43" s="153" t="s">
        <v>57</v>
      </c>
      <c r="C43" s="154">
        <f>ROUND(C4,4)</f>
        <v>3.2000000000000002E-3</v>
      </c>
      <c r="D43" s="154">
        <f t="shared" ref="D43:K43" si="0">ROUND(D4,4)</f>
        <v>3.0999999999999999E-3</v>
      </c>
      <c r="E43" s="154">
        <f t="shared" si="0"/>
        <v>2.9999999999999997E-4</v>
      </c>
      <c r="F43" s="154">
        <f t="shared" si="0"/>
        <v>2.0000000000000001E-4</v>
      </c>
      <c r="G43" s="154">
        <f t="shared" si="0"/>
        <v>4.0000000000000002E-4</v>
      </c>
      <c r="H43" s="154">
        <f t="shared" si="0"/>
        <v>-9.9000000000000008E-3</v>
      </c>
      <c r="I43" s="154">
        <f t="shared" si="0"/>
        <v>2.9999999999999997E-4</v>
      </c>
      <c r="J43" s="154">
        <f t="shared" si="0"/>
        <v>5.1000000000000004E-3</v>
      </c>
      <c r="K43" s="155">
        <f t="shared" si="0"/>
        <v>2.7000000000000001E-3</v>
      </c>
    </row>
    <row r="44" spans="1:11" s="64" customFormat="1" ht="17" customHeight="1" x14ac:dyDescent="0.2">
      <c r="A44" s="156" t="s">
        <v>2</v>
      </c>
      <c r="B44" s="157" t="s">
        <v>58</v>
      </c>
      <c r="C44" s="158">
        <f t="shared" ref="C44:K59" si="1">ROUND(C5,4)</f>
        <v>0</v>
      </c>
      <c r="D44" s="158">
        <f t="shared" si="1"/>
        <v>0</v>
      </c>
      <c r="E44" s="158">
        <f t="shared" si="1"/>
        <v>0</v>
      </c>
      <c r="F44" s="158">
        <f t="shared" si="1"/>
        <v>0</v>
      </c>
      <c r="G44" s="158">
        <f t="shared" si="1"/>
        <v>0</v>
      </c>
      <c r="H44" s="158">
        <f t="shared" si="1"/>
        <v>-2.0000000000000001E-4</v>
      </c>
      <c r="I44" s="158">
        <f t="shared" si="1"/>
        <v>1E-4</v>
      </c>
      <c r="J44" s="158">
        <f t="shared" si="1"/>
        <v>1E-4</v>
      </c>
      <c r="K44" s="159">
        <f t="shared" si="1"/>
        <v>1E-4</v>
      </c>
    </row>
    <row r="45" spans="1:11" s="64" customFormat="1" ht="17" customHeight="1" x14ac:dyDescent="0.2">
      <c r="A45" s="156" t="s">
        <v>3</v>
      </c>
      <c r="B45" s="157" t="s">
        <v>59</v>
      </c>
      <c r="C45" s="158">
        <f t="shared" si="1"/>
        <v>1.37E-2</v>
      </c>
      <c r="D45" s="158">
        <f t="shared" si="1"/>
        <v>1.06E-2</v>
      </c>
      <c r="E45" s="158">
        <f t="shared" si="1"/>
        <v>5.9999999999999995E-4</v>
      </c>
      <c r="F45" s="158">
        <f t="shared" si="1"/>
        <v>1E-4</v>
      </c>
      <c r="G45" s="158">
        <f t="shared" si="1"/>
        <v>2.0000000000000001E-4</v>
      </c>
      <c r="H45" s="158">
        <f t="shared" si="1"/>
        <v>1.32E-2</v>
      </c>
      <c r="I45" s="158">
        <f t="shared" si="1"/>
        <v>1.5E-3</v>
      </c>
      <c r="J45" s="158">
        <f t="shared" si="1"/>
        <v>2.41E-2</v>
      </c>
      <c r="K45" s="159">
        <f t="shared" si="1"/>
        <v>1.12E-2</v>
      </c>
    </row>
    <row r="46" spans="1:11" s="64" customFormat="1" ht="17" customHeight="1" x14ac:dyDescent="0.2">
      <c r="A46" s="156" t="s">
        <v>4</v>
      </c>
      <c r="B46" s="157" t="s">
        <v>60</v>
      </c>
      <c r="C46" s="158">
        <f t="shared" si="1"/>
        <v>5.9999999999999995E-4</v>
      </c>
      <c r="D46" s="158">
        <f t="shared" si="1"/>
        <v>6.9999999999999999E-4</v>
      </c>
      <c r="E46" s="158">
        <f t="shared" si="1"/>
        <v>2.0000000000000001E-4</v>
      </c>
      <c r="F46" s="158">
        <f t="shared" si="1"/>
        <v>2.0000000000000001E-4</v>
      </c>
      <c r="G46" s="158">
        <f t="shared" si="1"/>
        <v>2.0000000000000001E-4</v>
      </c>
      <c r="H46" s="158">
        <f t="shared" si="1"/>
        <v>5.3E-3</v>
      </c>
      <c r="I46" s="158">
        <f t="shared" si="1"/>
        <v>1.4E-3</v>
      </c>
      <c r="J46" s="158">
        <f t="shared" si="1"/>
        <v>3.3999999999999998E-3</v>
      </c>
      <c r="K46" s="159">
        <f t="shared" si="1"/>
        <v>1.6000000000000001E-3</v>
      </c>
    </row>
    <row r="47" spans="1:11" ht="22" customHeight="1" x14ac:dyDescent="0.2">
      <c r="A47" s="156" t="s">
        <v>5</v>
      </c>
      <c r="B47" s="157" t="s">
        <v>61</v>
      </c>
      <c r="C47" s="158">
        <f t="shared" si="1"/>
        <v>2.3E-3</v>
      </c>
      <c r="D47" s="158">
        <f t="shared" si="1"/>
        <v>1E-3</v>
      </c>
      <c r="E47" s="158">
        <f t="shared" si="1"/>
        <v>1.1000000000000001E-3</v>
      </c>
      <c r="F47" s="158">
        <f t="shared" si="1"/>
        <v>5.5999999999999999E-3</v>
      </c>
      <c r="G47" s="158">
        <f t="shared" si="1"/>
        <v>3.0999999999999999E-3</v>
      </c>
      <c r="H47" s="158">
        <f t="shared" si="1"/>
        <v>2.7099999999999999E-2</v>
      </c>
      <c r="I47" s="158">
        <f t="shared" si="1"/>
        <v>1.4E-3</v>
      </c>
      <c r="J47" s="158">
        <f t="shared" si="1"/>
        <v>8.3000000000000001E-3</v>
      </c>
      <c r="K47" s="159">
        <f t="shared" si="1"/>
        <v>3.7000000000000002E-3</v>
      </c>
    </row>
    <row r="48" spans="1:11" ht="22" customHeight="1" x14ac:dyDescent="0.2">
      <c r="A48" s="156" t="s">
        <v>6</v>
      </c>
      <c r="B48" s="157" t="s">
        <v>62</v>
      </c>
      <c r="C48" s="158">
        <f t="shared" si="1"/>
        <v>2.7000000000000001E-3</v>
      </c>
      <c r="D48" s="158">
        <f t="shared" si="1"/>
        <v>1.5E-3</v>
      </c>
      <c r="E48" s="158">
        <f t="shared" si="1"/>
        <v>6.3E-3</v>
      </c>
      <c r="F48" s="158">
        <f t="shared" si="1"/>
        <v>5.9999999999999995E-4</v>
      </c>
      <c r="G48" s="158">
        <f t="shared" si="1"/>
        <v>5.9999999999999995E-4</v>
      </c>
      <c r="H48" s="158">
        <f t="shared" si="1"/>
        <v>-2.5600000000000001E-2</v>
      </c>
      <c r="I48" s="158">
        <f t="shared" si="1"/>
        <v>5.5999999999999999E-3</v>
      </c>
      <c r="J48" s="158">
        <f t="shared" si="1"/>
        <v>1.7399999999999999E-2</v>
      </c>
      <c r="K48" s="159">
        <f t="shared" si="1"/>
        <v>7.4999999999999997E-3</v>
      </c>
    </row>
    <row r="49" spans="1:11" ht="22" customHeight="1" x14ac:dyDescent="0.2">
      <c r="A49" s="156" t="s">
        <v>7</v>
      </c>
      <c r="B49" s="157" t="s">
        <v>63</v>
      </c>
      <c r="C49" s="158">
        <f t="shared" si="1"/>
        <v>1.9E-3</v>
      </c>
      <c r="D49" s="158">
        <f t="shared" si="1"/>
        <v>3.5999999999999999E-3</v>
      </c>
      <c r="E49" s="158">
        <f t="shared" si="1"/>
        <v>1.4E-3</v>
      </c>
      <c r="F49" s="158">
        <f t="shared" si="1"/>
        <v>2.5000000000000001E-3</v>
      </c>
      <c r="G49" s="158">
        <f t="shared" si="1"/>
        <v>1.5E-3</v>
      </c>
      <c r="H49" s="158">
        <f t="shared" si="1"/>
        <v>-1.01E-2</v>
      </c>
      <c r="I49" s="158">
        <f t="shared" si="1"/>
        <v>2.8999999999999998E-3</v>
      </c>
      <c r="J49" s="158">
        <f t="shared" si="1"/>
        <v>8.3999999999999995E-3</v>
      </c>
      <c r="K49" s="159">
        <f t="shared" si="1"/>
        <v>4.4999999999999997E-3</v>
      </c>
    </row>
    <row r="50" spans="1:11" ht="22" customHeight="1" x14ac:dyDescent="0.2">
      <c r="A50" s="156" t="s">
        <v>8</v>
      </c>
      <c r="B50" s="157" t="s">
        <v>64</v>
      </c>
      <c r="C50" s="158">
        <f t="shared" si="1"/>
        <v>1.4E-3</v>
      </c>
      <c r="D50" s="158">
        <f t="shared" si="1"/>
        <v>1.6000000000000001E-3</v>
      </c>
      <c r="E50" s="158">
        <f t="shared" si="1"/>
        <v>1E-3</v>
      </c>
      <c r="F50" s="158">
        <f t="shared" si="1"/>
        <v>2.8999999999999998E-3</v>
      </c>
      <c r="G50" s="158">
        <f t="shared" si="1"/>
        <v>2.2000000000000001E-3</v>
      </c>
      <c r="H50" s="158">
        <f t="shared" si="1"/>
        <v>2.8400000000000002E-2</v>
      </c>
      <c r="I50" s="158">
        <f t="shared" si="1"/>
        <v>1.7999999999999999E-2</v>
      </c>
      <c r="J50" s="158">
        <f t="shared" si="1"/>
        <v>2.6599999999999999E-2</v>
      </c>
      <c r="K50" s="159">
        <f t="shared" si="1"/>
        <v>1.2200000000000001E-2</v>
      </c>
    </row>
    <row r="51" spans="1:11" ht="22" customHeight="1" x14ac:dyDescent="0.2">
      <c r="A51" s="156" t="s">
        <v>9</v>
      </c>
      <c r="B51" s="157" t="s">
        <v>65</v>
      </c>
      <c r="C51" s="158">
        <f t="shared" si="1"/>
        <v>4.0000000000000002E-4</v>
      </c>
      <c r="D51" s="158">
        <f t="shared" si="1"/>
        <v>2.9999999999999997E-4</v>
      </c>
      <c r="E51" s="158">
        <f t="shared" si="1"/>
        <v>2.9999999999999997E-4</v>
      </c>
      <c r="F51" s="158">
        <f t="shared" si="1"/>
        <v>7.7999999999999996E-3</v>
      </c>
      <c r="G51" s="158">
        <f t="shared" si="1"/>
        <v>3.3999999999999998E-3</v>
      </c>
      <c r="H51" s="158">
        <f t="shared" si="1"/>
        <v>1.0999999999999999E-2</v>
      </c>
      <c r="I51" s="158">
        <f t="shared" si="1"/>
        <v>4.8999999999999998E-3</v>
      </c>
      <c r="J51" s="158">
        <f t="shared" si="1"/>
        <v>9.5999999999999992E-3</v>
      </c>
      <c r="K51" s="159">
        <f t="shared" si="1"/>
        <v>4.4999999999999997E-3</v>
      </c>
    </row>
    <row r="52" spans="1:11" ht="22" customHeight="1" x14ac:dyDescent="0.2">
      <c r="A52" s="156" t="s">
        <v>10</v>
      </c>
      <c r="B52" s="157" t="s">
        <v>66</v>
      </c>
      <c r="C52" s="158">
        <f t="shared" si="1"/>
        <v>2.0000000000000001E-4</v>
      </c>
      <c r="D52" s="158">
        <f t="shared" si="1"/>
        <v>5.0000000000000001E-4</v>
      </c>
      <c r="E52" s="158">
        <f t="shared" si="1"/>
        <v>1E-4</v>
      </c>
      <c r="F52" s="158">
        <f t="shared" si="1"/>
        <v>5.1999999999999998E-3</v>
      </c>
      <c r="G52" s="158">
        <f t="shared" si="1"/>
        <v>2.3E-3</v>
      </c>
      <c r="H52" s="158">
        <f t="shared" si="1"/>
        <v>0.1229</v>
      </c>
      <c r="I52" s="158">
        <f t="shared" si="1"/>
        <v>2.0199999999999999E-2</v>
      </c>
      <c r="J52" s="158">
        <f t="shared" si="1"/>
        <v>2.8199999999999999E-2</v>
      </c>
      <c r="K52" s="159">
        <f t="shared" si="1"/>
        <v>1.26E-2</v>
      </c>
    </row>
    <row r="53" spans="1:11" ht="22" customHeight="1" x14ac:dyDescent="0.2">
      <c r="A53" s="156" t="s">
        <v>11</v>
      </c>
      <c r="B53" s="157" t="s">
        <v>67</v>
      </c>
      <c r="C53" s="158">
        <f t="shared" si="1"/>
        <v>1E-4</v>
      </c>
      <c r="D53" s="158">
        <f t="shared" si="1"/>
        <v>1E-4</v>
      </c>
      <c r="E53" s="158">
        <f t="shared" si="1"/>
        <v>1E-4</v>
      </c>
      <c r="F53" s="158">
        <f t="shared" si="1"/>
        <v>5.9999999999999995E-4</v>
      </c>
      <c r="G53" s="158">
        <f t="shared" si="1"/>
        <v>2.9999999999999997E-4</v>
      </c>
      <c r="H53" s="158">
        <f t="shared" si="1"/>
        <v>8.3999999999999995E-3</v>
      </c>
      <c r="I53" s="158">
        <f t="shared" si="1"/>
        <v>3.2000000000000002E-3</v>
      </c>
      <c r="J53" s="158">
        <f t="shared" si="1"/>
        <v>3.8999999999999998E-3</v>
      </c>
      <c r="K53" s="159">
        <f t="shared" si="1"/>
        <v>1.8E-3</v>
      </c>
    </row>
    <row r="54" spans="1:11" ht="22" customHeight="1" x14ac:dyDescent="0.2">
      <c r="A54" s="156" t="s">
        <v>12</v>
      </c>
      <c r="B54" s="157" t="s">
        <v>68</v>
      </c>
      <c r="C54" s="158">
        <f t="shared" si="1"/>
        <v>1.6000000000000001E-3</v>
      </c>
      <c r="D54" s="158">
        <f t="shared" si="1"/>
        <v>8.9999999999999998E-4</v>
      </c>
      <c r="E54" s="158">
        <f t="shared" si="1"/>
        <v>5.9999999999999995E-4</v>
      </c>
      <c r="F54" s="158">
        <f t="shared" si="1"/>
        <v>1.9199999999999998E-2</v>
      </c>
      <c r="G54" s="158">
        <f t="shared" si="1"/>
        <v>9.2999999999999992E-3</v>
      </c>
      <c r="H54" s="158">
        <f t="shared" si="1"/>
        <v>5.3699999999999998E-2</v>
      </c>
      <c r="I54" s="158">
        <f t="shared" si="1"/>
        <v>6.1000000000000004E-3</v>
      </c>
      <c r="J54" s="158">
        <f t="shared" si="1"/>
        <v>1.9900000000000001E-2</v>
      </c>
      <c r="K54" s="159">
        <f t="shared" si="1"/>
        <v>9.1000000000000004E-3</v>
      </c>
    </row>
    <row r="55" spans="1:11" ht="22" customHeight="1" x14ac:dyDescent="0.2">
      <c r="A55" s="156" t="s">
        <v>13</v>
      </c>
      <c r="B55" s="157" t="s">
        <v>69</v>
      </c>
      <c r="C55" s="158">
        <f t="shared" si="1"/>
        <v>1E-4</v>
      </c>
      <c r="D55" s="158">
        <f t="shared" si="1"/>
        <v>2.0000000000000001E-4</v>
      </c>
      <c r="E55" s="158">
        <f t="shared" si="1"/>
        <v>1E-4</v>
      </c>
      <c r="F55" s="158">
        <f t="shared" si="1"/>
        <v>2.5999999999999999E-3</v>
      </c>
      <c r="G55" s="158">
        <f t="shared" si="1"/>
        <v>7.1999999999999998E-3</v>
      </c>
      <c r="H55" s="158">
        <f t="shared" si="1"/>
        <v>-8.3999999999999995E-3</v>
      </c>
      <c r="I55" s="158">
        <f t="shared" si="1"/>
        <v>6.4999999999999997E-3</v>
      </c>
      <c r="J55" s="158">
        <f t="shared" si="1"/>
        <v>1.3599999999999999E-2</v>
      </c>
      <c r="K55" s="159">
        <f t="shared" si="1"/>
        <v>6.4000000000000003E-3</v>
      </c>
    </row>
    <row r="56" spans="1:11" ht="22" customHeight="1" x14ac:dyDescent="0.2">
      <c r="A56" s="156" t="s">
        <v>14</v>
      </c>
      <c r="B56" s="157" t="s">
        <v>70</v>
      </c>
      <c r="C56" s="158">
        <f t="shared" si="1"/>
        <v>1E-4</v>
      </c>
      <c r="D56" s="158">
        <f t="shared" si="1"/>
        <v>2.0000000000000001E-4</v>
      </c>
      <c r="E56" s="158">
        <f t="shared" si="1"/>
        <v>2.0000000000000001E-4</v>
      </c>
      <c r="F56" s="158">
        <f t="shared" si="1"/>
        <v>5.9999999999999995E-4</v>
      </c>
      <c r="G56" s="158">
        <f t="shared" si="1"/>
        <v>2.0500000000000001E-2</v>
      </c>
      <c r="H56" s="158">
        <f t="shared" si="1"/>
        <v>4.5999999999999999E-3</v>
      </c>
      <c r="I56" s="158">
        <f t="shared" si="1"/>
        <v>2.7799999999999998E-2</v>
      </c>
      <c r="J56" s="158">
        <f t="shared" si="1"/>
        <v>1.9199999999999998E-2</v>
      </c>
      <c r="K56" s="159">
        <f t="shared" si="1"/>
        <v>1.3100000000000001E-2</v>
      </c>
    </row>
    <row r="57" spans="1:11" ht="22" customHeight="1" x14ac:dyDescent="0.2">
      <c r="A57" s="156" t="s">
        <v>15</v>
      </c>
      <c r="B57" s="157" t="s">
        <v>71</v>
      </c>
      <c r="C57" s="158">
        <f t="shared" si="1"/>
        <v>2.0000000000000001E-4</v>
      </c>
      <c r="D57" s="158">
        <f t="shared" si="1"/>
        <v>1E-4</v>
      </c>
      <c r="E57" s="158">
        <f t="shared" si="1"/>
        <v>6.9999999999999999E-4</v>
      </c>
      <c r="F57" s="158">
        <f t="shared" si="1"/>
        <v>1.1999999999999999E-3</v>
      </c>
      <c r="G57" s="158">
        <f t="shared" si="1"/>
        <v>1.9E-3</v>
      </c>
      <c r="H57" s="158">
        <f t="shared" si="1"/>
        <v>1.0699999999999999E-2</v>
      </c>
      <c r="I57" s="158">
        <f t="shared" si="1"/>
        <v>2.7000000000000001E-3</v>
      </c>
      <c r="J57" s="158">
        <f t="shared" si="1"/>
        <v>1.0999999999999999E-2</v>
      </c>
      <c r="K57" s="159">
        <f t="shared" si="1"/>
        <v>4.3E-3</v>
      </c>
    </row>
    <row r="58" spans="1:11" ht="22" customHeight="1" x14ac:dyDescent="0.2">
      <c r="A58" s="156" t="s">
        <v>16</v>
      </c>
      <c r="B58" s="157" t="s">
        <v>72</v>
      </c>
      <c r="C58" s="158">
        <f t="shared" si="1"/>
        <v>1E-4</v>
      </c>
      <c r="D58" s="158">
        <f t="shared" si="1"/>
        <v>1E-4</v>
      </c>
      <c r="E58" s="158">
        <f t="shared" si="1"/>
        <v>1E-4</v>
      </c>
      <c r="F58" s="158">
        <f t="shared" si="1"/>
        <v>2.9999999999999997E-4</v>
      </c>
      <c r="G58" s="158">
        <f t="shared" si="1"/>
        <v>4.0000000000000002E-4</v>
      </c>
      <c r="H58" s="158">
        <f t="shared" si="1"/>
        <v>-3.5000000000000001E-3</v>
      </c>
      <c r="I58" s="158">
        <f t="shared" si="1"/>
        <v>7.0000000000000001E-3</v>
      </c>
      <c r="J58" s="158">
        <f t="shared" si="1"/>
        <v>5.4999999999999997E-3</v>
      </c>
      <c r="K58" s="159">
        <f t="shared" si="1"/>
        <v>3.0000000000000001E-3</v>
      </c>
    </row>
    <row r="59" spans="1:11" ht="22" customHeight="1" x14ac:dyDescent="0.2">
      <c r="A59" s="156" t="s">
        <v>17</v>
      </c>
      <c r="B59" s="157" t="s">
        <v>73</v>
      </c>
      <c r="C59" s="158">
        <f t="shared" si="1"/>
        <v>1.6999999999999999E-3</v>
      </c>
      <c r="D59" s="158">
        <f t="shared" si="1"/>
        <v>3.2000000000000002E-3</v>
      </c>
      <c r="E59" s="158">
        <f t="shared" si="1"/>
        <v>2.0000000000000001E-4</v>
      </c>
      <c r="F59" s="158">
        <f t="shared" si="1"/>
        <v>4.3E-3</v>
      </c>
      <c r="G59" s="158">
        <f t="shared" si="1"/>
        <v>9.9000000000000008E-3</v>
      </c>
      <c r="H59" s="158">
        <f t="shared" si="1"/>
        <v>1.1900000000000001E-2</v>
      </c>
      <c r="I59" s="158">
        <f t="shared" si="1"/>
        <v>3.7199999999999997E-2</v>
      </c>
      <c r="J59" s="158">
        <f t="shared" si="1"/>
        <v>1.89E-2</v>
      </c>
      <c r="K59" s="159">
        <f t="shared" si="1"/>
        <v>1.41E-2</v>
      </c>
    </row>
    <row r="60" spans="1:11" ht="22" customHeight="1" x14ac:dyDescent="0.2">
      <c r="A60" s="156" t="s">
        <v>18</v>
      </c>
      <c r="B60" s="157" t="s">
        <v>74</v>
      </c>
      <c r="C60" s="158">
        <f t="shared" ref="C60:K75" si="2">ROUND(C21,4)</f>
        <v>1E-4</v>
      </c>
      <c r="D60" s="158">
        <f t="shared" si="2"/>
        <v>2.0000000000000001E-4</v>
      </c>
      <c r="E60" s="158">
        <f t="shared" si="2"/>
        <v>0</v>
      </c>
      <c r="F60" s="158">
        <f t="shared" si="2"/>
        <v>5.9999999999999995E-4</v>
      </c>
      <c r="G60" s="158">
        <f t="shared" si="2"/>
        <v>5.0000000000000001E-4</v>
      </c>
      <c r="H60" s="158">
        <f t="shared" si="2"/>
        <v>-1E-4</v>
      </c>
      <c r="I60" s="158">
        <f t="shared" si="2"/>
        <v>1.2999999999999999E-3</v>
      </c>
      <c r="J60" s="158">
        <f t="shared" si="2"/>
        <v>6.9999999999999999E-4</v>
      </c>
      <c r="K60" s="159">
        <f t="shared" si="2"/>
        <v>5.9999999999999995E-4</v>
      </c>
    </row>
    <row r="61" spans="1:11" ht="22" customHeight="1" x14ac:dyDescent="0.2">
      <c r="A61" s="156" t="s">
        <v>19</v>
      </c>
      <c r="B61" s="157" t="s">
        <v>75</v>
      </c>
      <c r="C61" s="158">
        <f t="shared" si="2"/>
        <v>2.9999999999999997E-4</v>
      </c>
      <c r="D61" s="158">
        <f t="shared" si="2"/>
        <v>6.1999999999999998E-3</v>
      </c>
      <c r="E61" s="158">
        <f t="shared" si="2"/>
        <v>5.9999999999999995E-4</v>
      </c>
      <c r="F61" s="158">
        <f t="shared" si="2"/>
        <v>3.8999999999999998E-3</v>
      </c>
      <c r="G61" s="158">
        <f t="shared" si="2"/>
        <v>7.4000000000000003E-3</v>
      </c>
      <c r="H61" s="158">
        <f t="shared" si="2"/>
        <v>4.1500000000000002E-2</v>
      </c>
      <c r="I61" s="158">
        <f t="shared" si="2"/>
        <v>0.18820000000000001</v>
      </c>
      <c r="J61" s="158">
        <f t="shared" si="2"/>
        <v>7.22E-2</v>
      </c>
      <c r="K61" s="159">
        <f t="shared" si="2"/>
        <v>5.5300000000000002E-2</v>
      </c>
    </row>
    <row r="62" spans="1:11" ht="22" customHeight="1" x14ac:dyDescent="0.2">
      <c r="A62" s="156" t="s">
        <v>20</v>
      </c>
      <c r="B62" s="157" t="s">
        <v>76</v>
      </c>
      <c r="C62" s="158">
        <f t="shared" si="2"/>
        <v>4.1000000000000003E-3</v>
      </c>
      <c r="D62" s="158">
        <f t="shared" si="2"/>
        <v>2.2000000000000001E-3</v>
      </c>
      <c r="E62" s="158">
        <f t="shared" si="2"/>
        <v>1.4E-3</v>
      </c>
      <c r="F62" s="158">
        <f t="shared" si="2"/>
        <v>1.4E-3</v>
      </c>
      <c r="G62" s="158">
        <f t="shared" si="2"/>
        <v>2.5999999999999999E-3</v>
      </c>
      <c r="H62" s="158">
        <f t="shared" si="2"/>
        <v>2.5399999999999999E-2</v>
      </c>
      <c r="I62" s="158">
        <f t="shared" si="2"/>
        <v>1.6999999999999999E-3</v>
      </c>
      <c r="J62" s="158">
        <f t="shared" si="2"/>
        <v>9.1999999999999998E-3</v>
      </c>
      <c r="K62" s="159">
        <f t="shared" si="2"/>
        <v>4.3E-3</v>
      </c>
    </row>
    <row r="63" spans="1:11" ht="22" customHeight="1" x14ac:dyDescent="0.2">
      <c r="A63" s="156" t="s">
        <v>21</v>
      </c>
      <c r="B63" s="157" t="s">
        <v>77</v>
      </c>
      <c r="C63" s="158">
        <f t="shared" si="2"/>
        <v>1.8E-3</v>
      </c>
      <c r="D63" s="158">
        <f t="shared" si="2"/>
        <v>3.2000000000000002E-3</v>
      </c>
      <c r="E63" s="158">
        <f t="shared" si="2"/>
        <v>3.2000000000000002E-3</v>
      </c>
      <c r="F63" s="158">
        <f t="shared" si="2"/>
        <v>0.38329999999999997</v>
      </c>
      <c r="G63" s="158">
        <f t="shared" si="2"/>
        <v>0.15620000000000001</v>
      </c>
      <c r="H63" s="158">
        <f t="shared" si="2"/>
        <v>1E-3</v>
      </c>
      <c r="I63" s="158">
        <f t="shared" si="2"/>
        <v>2E-3</v>
      </c>
      <c r="J63" s="158">
        <f t="shared" si="2"/>
        <v>2.8E-3</v>
      </c>
      <c r="K63" s="159">
        <f t="shared" si="2"/>
        <v>2.8899999999999999E-2</v>
      </c>
    </row>
    <row r="64" spans="1:11" ht="22" customHeight="1" x14ac:dyDescent="0.2">
      <c r="A64" s="156" t="s">
        <v>22</v>
      </c>
      <c r="B64" s="157" t="s">
        <v>176</v>
      </c>
      <c r="C64" s="158">
        <f t="shared" si="2"/>
        <v>6.4000000000000003E-3</v>
      </c>
      <c r="D64" s="158">
        <f t="shared" si="2"/>
        <v>1.2200000000000001E-2</v>
      </c>
      <c r="E64" s="158">
        <f t="shared" si="2"/>
        <v>4.7999999999999996E-3</v>
      </c>
      <c r="F64" s="158">
        <f t="shared" si="2"/>
        <v>3.2000000000000002E-3</v>
      </c>
      <c r="G64" s="158">
        <f t="shared" si="2"/>
        <v>3.2000000000000002E-3</v>
      </c>
      <c r="H64" s="158">
        <f t="shared" si="2"/>
        <v>8.8000000000000005E-3</v>
      </c>
      <c r="I64" s="158">
        <f t="shared" si="2"/>
        <v>7.6E-3</v>
      </c>
      <c r="J64" s="158">
        <f t="shared" si="2"/>
        <v>1.46E-2</v>
      </c>
      <c r="K64" s="159">
        <f t="shared" si="2"/>
        <v>1.03E-2</v>
      </c>
    </row>
    <row r="65" spans="1:11" ht="22" customHeight="1" x14ac:dyDescent="0.2">
      <c r="A65" s="156" t="s">
        <v>23</v>
      </c>
      <c r="B65" s="157" t="s">
        <v>78</v>
      </c>
      <c r="C65" s="158">
        <f t="shared" si="2"/>
        <v>2E-3</v>
      </c>
      <c r="D65" s="158">
        <f t="shared" si="2"/>
        <v>3.8999999999999998E-3</v>
      </c>
      <c r="E65" s="158">
        <f t="shared" si="2"/>
        <v>1.2999999999999999E-3</v>
      </c>
      <c r="F65" s="158">
        <f t="shared" si="2"/>
        <v>8.0000000000000004E-4</v>
      </c>
      <c r="G65" s="158">
        <f t="shared" si="2"/>
        <v>1.1000000000000001E-3</v>
      </c>
      <c r="H65" s="158">
        <f t="shared" si="2"/>
        <v>-1E-4</v>
      </c>
      <c r="I65" s="158">
        <f t="shared" si="2"/>
        <v>5.9999999999999995E-4</v>
      </c>
      <c r="J65" s="158">
        <f t="shared" si="2"/>
        <v>1E-3</v>
      </c>
      <c r="K65" s="159">
        <f t="shared" si="2"/>
        <v>1.8E-3</v>
      </c>
    </row>
    <row r="66" spans="1:11" ht="22" customHeight="1" x14ac:dyDescent="0.2">
      <c r="A66" s="156" t="s">
        <v>24</v>
      </c>
      <c r="B66" s="157" t="s">
        <v>79</v>
      </c>
      <c r="C66" s="158">
        <f t="shared" si="2"/>
        <v>1.6000000000000001E-3</v>
      </c>
      <c r="D66" s="158">
        <f t="shared" si="2"/>
        <v>8.9999999999999998E-4</v>
      </c>
      <c r="E66" s="158">
        <f t="shared" si="2"/>
        <v>5.0000000000000001E-3</v>
      </c>
      <c r="F66" s="158">
        <f t="shared" si="2"/>
        <v>5.9999999999999995E-4</v>
      </c>
      <c r="G66" s="158">
        <f t="shared" si="2"/>
        <v>5.9999999999999995E-4</v>
      </c>
      <c r="H66" s="158">
        <f t="shared" si="2"/>
        <v>-2.0000000000000001E-4</v>
      </c>
      <c r="I66" s="158">
        <f t="shared" si="2"/>
        <v>4.0000000000000002E-4</v>
      </c>
      <c r="J66" s="158">
        <f t="shared" si="2"/>
        <v>9.5999999999999992E-3</v>
      </c>
      <c r="K66" s="159">
        <f t="shared" si="2"/>
        <v>3.8999999999999998E-3</v>
      </c>
    </row>
    <row r="67" spans="1:11" ht="22" customHeight="1" x14ac:dyDescent="0.2">
      <c r="A67" s="156" t="s">
        <v>25</v>
      </c>
      <c r="B67" s="157" t="s">
        <v>80</v>
      </c>
      <c r="C67" s="158">
        <f t="shared" si="2"/>
        <v>0.1275</v>
      </c>
      <c r="D67" s="158">
        <f t="shared" si="2"/>
        <v>0.11070000000000001</v>
      </c>
      <c r="E67" s="158">
        <f t="shared" si="2"/>
        <v>2.1000000000000001E-2</v>
      </c>
      <c r="F67" s="158">
        <f t="shared" si="2"/>
        <v>3.95E-2</v>
      </c>
      <c r="G67" s="158">
        <f t="shared" si="2"/>
        <v>5.2600000000000001E-2</v>
      </c>
      <c r="H67" s="158">
        <f t="shared" si="2"/>
        <v>-0.19800000000000001</v>
      </c>
      <c r="I67" s="158">
        <f t="shared" si="2"/>
        <v>6.7599999999999993E-2</v>
      </c>
      <c r="J67" s="158">
        <f t="shared" si="2"/>
        <v>9.1600000000000001E-2</v>
      </c>
      <c r="K67" s="159">
        <f t="shared" si="2"/>
        <v>8.2199999999999995E-2</v>
      </c>
    </row>
    <row r="68" spans="1:11" ht="22" customHeight="1" x14ac:dyDescent="0.2">
      <c r="A68" s="156" t="s">
        <v>26</v>
      </c>
      <c r="B68" s="157" t="s">
        <v>81</v>
      </c>
      <c r="C68" s="158">
        <f t="shared" si="2"/>
        <v>7.1999999999999998E-3</v>
      </c>
      <c r="D68" s="158">
        <f t="shared" si="2"/>
        <v>3.7600000000000001E-2</v>
      </c>
      <c r="E68" s="158">
        <f t="shared" si="2"/>
        <v>7.3000000000000001E-3</v>
      </c>
      <c r="F68" s="158">
        <f t="shared" si="2"/>
        <v>7.7999999999999996E-3</v>
      </c>
      <c r="G68" s="158">
        <f t="shared" si="2"/>
        <v>7.0000000000000001E-3</v>
      </c>
      <c r="H68" s="158">
        <f t="shared" si="2"/>
        <v>-5.0000000000000001E-4</v>
      </c>
      <c r="I68" s="158">
        <f t="shared" si="2"/>
        <v>1.1299999999999999E-2</v>
      </c>
      <c r="J68" s="158">
        <f t="shared" si="2"/>
        <v>1.3599999999999999E-2</v>
      </c>
      <c r="K68" s="159">
        <f t="shared" si="2"/>
        <v>1.8700000000000001E-2</v>
      </c>
    </row>
    <row r="69" spans="1:11" ht="22" customHeight="1" x14ac:dyDescent="0.2">
      <c r="A69" s="156" t="s">
        <v>27</v>
      </c>
      <c r="B69" s="157" t="s">
        <v>82</v>
      </c>
      <c r="C69" s="158">
        <f t="shared" si="2"/>
        <v>2.01E-2</v>
      </c>
      <c r="D69" s="158">
        <f t="shared" si="2"/>
        <v>0.18260000000000001</v>
      </c>
      <c r="E69" s="158">
        <f t="shared" si="2"/>
        <v>1.38E-2</v>
      </c>
      <c r="F69" s="158">
        <f t="shared" si="2"/>
        <v>8.8999999999999999E-3</v>
      </c>
      <c r="G69" s="158">
        <f t="shared" si="2"/>
        <v>3.1899999999999998E-2</v>
      </c>
      <c r="H69" s="158">
        <f t="shared" si="2"/>
        <v>-7.7999999999999996E-3</v>
      </c>
      <c r="I69" s="158">
        <f t="shared" si="2"/>
        <v>7.3000000000000001E-3</v>
      </c>
      <c r="J69" s="158">
        <f t="shared" si="2"/>
        <v>2.0400000000000001E-2</v>
      </c>
      <c r="K69" s="159">
        <f t="shared" si="2"/>
        <v>6.5799999999999997E-2</v>
      </c>
    </row>
    <row r="70" spans="1:11" ht="22" customHeight="1" x14ac:dyDescent="0.2">
      <c r="A70" s="156" t="s">
        <v>28</v>
      </c>
      <c r="B70" s="157" t="s">
        <v>83</v>
      </c>
      <c r="C70" s="158">
        <f t="shared" si="2"/>
        <v>2.9700000000000001E-2</v>
      </c>
      <c r="D70" s="158">
        <f t="shared" si="2"/>
        <v>2.6499999999999999E-2</v>
      </c>
      <c r="E70" s="158">
        <f t="shared" si="2"/>
        <v>1.2699999999999999E-2</v>
      </c>
      <c r="F70" s="158">
        <f t="shared" si="2"/>
        <v>2.1000000000000001E-2</v>
      </c>
      <c r="G70" s="158">
        <f t="shared" si="2"/>
        <v>1.66E-2</v>
      </c>
      <c r="H70" s="158">
        <f t="shared" si="2"/>
        <v>-5.8900000000000001E-2</v>
      </c>
      <c r="I70" s="158">
        <f t="shared" si="2"/>
        <v>2.9399999999999999E-2</v>
      </c>
      <c r="J70" s="158">
        <f t="shared" si="2"/>
        <v>4.6199999999999998E-2</v>
      </c>
      <c r="K70" s="159">
        <f t="shared" si="2"/>
        <v>3.0800000000000001E-2</v>
      </c>
    </row>
    <row r="71" spans="1:11" ht="22" customHeight="1" x14ac:dyDescent="0.2">
      <c r="A71" s="156" t="s">
        <v>29</v>
      </c>
      <c r="B71" s="157" t="s">
        <v>84</v>
      </c>
      <c r="C71" s="158">
        <f t="shared" si="2"/>
        <v>1.0800000000000001E-2</v>
      </c>
      <c r="D71" s="158">
        <f t="shared" si="2"/>
        <v>2.01E-2</v>
      </c>
      <c r="E71" s="158">
        <f t="shared" si="2"/>
        <v>7.7999999999999996E-3</v>
      </c>
      <c r="F71" s="158">
        <f t="shared" si="2"/>
        <v>1.5100000000000001E-2</v>
      </c>
      <c r="G71" s="158">
        <f t="shared" si="2"/>
        <v>3.2599999999999997E-2</v>
      </c>
      <c r="H71" s="158">
        <f t="shared" si="2"/>
        <v>1.34E-2</v>
      </c>
      <c r="I71" s="158">
        <f t="shared" si="2"/>
        <v>7.0000000000000001E-3</v>
      </c>
      <c r="J71" s="158">
        <f t="shared" si="2"/>
        <v>3.0099999999999998E-2</v>
      </c>
      <c r="K71" s="159">
        <f t="shared" si="2"/>
        <v>2.1600000000000001E-2</v>
      </c>
    </row>
    <row r="72" spans="1:11" ht="22" customHeight="1" x14ac:dyDescent="0.2">
      <c r="A72" s="156" t="s">
        <v>30</v>
      </c>
      <c r="B72" s="157" t="s">
        <v>85</v>
      </c>
      <c r="C72" s="158">
        <f t="shared" si="2"/>
        <v>2.0000000000000001E-4</v>
      </c>
      <c r="D72" s="158">
        <f t="shared" si="2"/>
        <v>3.0000000000000001E-3</v>
      </c>
      <c r="E72" s="158">
        <f t="shared" si="2"/>
        <v>0.20050000000000001</v>
      </c>
      <c r="F72" s="158">
        <f t="shared" si="2"/>
        <v>6.9999999999999999E-4</v>
      </c>
      <c r="G72" s="158">
        <f t="shared" si="2"/>
        <v>4.0000000000000002E-4</v>
      </c>
      <c r="H72" s="158">
        <f t="shared" si="2"/>
        <v>2.0000000000000001E-4</v>
      </c>
      <c r="I72" s="158">
        <f t="shared" si="2"/>
        <v>2E-3</v>
      </c>
      <c r="J72" s="158">
        <f t="shared" si="2"/>
        <v>2.0000000000000001E-4</v>
      </c>
      <c r="K72" s="159">
        <f t="shared" si="2"/>
        <v>1.78E-2</v>
      </c>
    </row>
    <row r="73" spans="1:11" ht="22" customHeight="1" x14ac:dyDescent="0.2">
      <c r="A73" s="156" t="s">
        <v>31</v>
      </c>
      <c r="B73" s="157" t="s">
        <v>86</v>
      </c>
      <c r="C73" s="158">
        <f t="shared" si="2"/>
        <v>2.9999999999999997E-4</v>
      </c>
      <c r="D73" s="158">
        <f t="shared" si="2"/>
        <v>2.0400000000000001E-2</v>
      </c>
      <c r="E73" s="158">
        <f t="shared" si="2"/>
        <v>0.1008</v>
      </c>
      <c r="F73" s="158">
        <f t="shared" si="2"/>
        <v>3.8600000000000002E-2</v>
      </c>
      <c r="G73" s="158">
        <f t="shared" si="2"/>
        <v>0.1326</v>
      </c>
      <c r="H73" s="158">
        <f t="shared" si="2"/>
        <v>1E-4</v>
      </c>
      <c r="I73" s="158">
        <f t="shared" si="2"/>
        <v>2E-3</v>
      </c>
      <c r="J73" s="158">
        <f t="shared" si="2"/>
        <v>1.18E-2</v>
      </c>
      <c r="K73" s="159">
        <f t="shared" si="2"/>
        <v>3.5700000000000003E-2</v>
      </c>
    </row>
    <row r="74" spans="1:11" ht="22" customHeight="1" x14ac:dyDescent="0.2">
      <c r="A74" s="156" t="s">
        <v>32</v>
      </c>
      <c r="B74" s="157" t="s">
        <v>87</v>
      </c>
      <c r="C74" s="158">
        <f t="shared" si="2"/>
        <v>3.9300000000000002E-2</v>
      </c>
      <c r="D74" s="158">
        <f t="shared" si="2"/>
        <v>3.04E-2</v>
      </c>
      <c r="E74" s="158">
        <f t="shared" si="2"/>
        <v>0.3165</v>
      </c>
      <c r="F74" s="158">
        <f t="shared" si="2"/>
        <v>0</v>
      </c>
      <c r="G74" s="158">
        <f t="shared" si="2"/>
        <v>0</v>
      </c>
      <c r="H74" s="158">
        <f t="shared" si="2"/>
        <v>0</v>
      </c>
      <c r="I74" s="158">
        <f t="shared" si="2"/>
        <v>0</v>
      </c>
      <c r="J74" s="158">
        <f t="shared" si="2"/>
        <v>5.0000000000000001E-4</v>
      </c>
      <c r="K74" s="159">
        <f t="shared" si="2"/>
        <v>3.5400000000000001E-2</v>
      </c>
    </row>
    <row r="75" spans="1:11" ht="22" customHeight="1" x14ac:dyDescent="0.2">
      <c r="A75" s="156" t="s">
        <v>33</v>
      </c>
      <c r="B75" s="157" t="s">
        <v>88</v>
      </c>
      <c r="C75" s="158">
        <f t="shared" si="2"/>
        <v>8.0000000000000004E-4</v>
      </c>
      <c r="D75" s="158">
        <f t="shared" si="2"/>
        <v>5.5999999999999999E-3</v>
      </c>
      <c r="E75" s="158">
        <f t="shared" si="2"/>
        <v>8.0000000000000004E-4</v>
      </c>
      <c r="F75" s="158">
        <f t="shared" si="2"/>
        <v>8.0000000000000004E-4</v>
      </c>
      <c r="G75" s="158">
        <f t="shared" si="2"/>
        <v>8.0000000000000004E-4</v>
      </c>
      <c r="H75" s="158">
        <f t="shared" si="2"/>
        <v>1E-4</v>
      </c>
      <c r="I75" s="158">
        <f t="shared" si="2"/>
        <v>4.0000000000000002E-4</v>
      </c>
      <c r="J75" s="158">
        <f t="shared" si="2"/>
        <v>1.2999999999999999E-3</v>
      </c>
      <c r="K75" s="159">
        <f t="shared" si="2"/>
        <v>2.3E-3</v>
      </c>
    </row>
    <row r="76" spans="1:11" ht="22" customHeight="1" x14ac:dyDescent="0.2">
      <c r="A76" s="156" t="s">
        <v>34</v>
      </c>
      <c r="B76" s="157" t="s">
        <v>89</v>
      </c>
      <c r="C76" s="158">
        <f t="shared" ref="C76:K80" si="3">ROUND(C37,4)</f>
        <v>3.2000000000000001E-2</v>
      </c>
      <c r="D76" s="158">
        <f t="shared" si="3"/>
        <v>0.04</v>
      </c>
      <c r="E76" s="158">
        <f t="shared" si="3"/>
        <v>4.4999999999999998E-2</v>
      </c>
      <c r="F76" s="158">
        <f t="shared" si="3"/>
        <v>6.25E-2</v>
      </c>
      <c r="G76" s="158">
        <f t="shared" si="3"/>
        <v>5.4600000000000003E-2</v>
      </c>
      <c r="H76" s="158">
        <f t="shared" si="3"/>
        <v>-4.1999999999999997E-3</v>
      </c>
      <c r="I76" s="158">
        <f t="shared" si="3"/>
        <v>4.3900000000000002E-2</v>
      </c>
      <c r="J76" s="158">
        <f t="shared" si="3"/>
        <v>4.9700000000000001E-2</v>
      </c>
      <c r="K76" s="159">
        <f t="shared" si="3"/>
        <v>4.6300000000000001E-2</v>
      </c>
    </row>
    <row r="77" spans="1:11" ht="22" customHeight="1" x14ac:dyDescent="0.2">
      <c r="A77" s="156" t="s">
        <v>35</v>
      </c>
      <c r="B77" s="157" t="s">
        <v>90</v>
      </c>
      <c r="C77" s="158">
        <f t="shared" si="3"/>
        <v>0.19040000000000001</v>
      </c>
      <c r="D77" s="158">
        <f t="shared" si="3"/>
        <v>4.5699999999999998E-2</v>
      </c>
      <c r="E77" s="158">
        <f t="shared" si="3"/>
        <v>5.1999999999999998E-3</v>
      </c>
      <c r="F77" s="158">
        <f t="shared" si="3"/>
        <v>5.0000000000000001E-4</v>
      </c>
      <c r="G77" s="158">
        <f t="shared" si="3"/>
        <v>1.4E-3</v>
      </c>
      <c r="H77" s="158">
        <f t="shared" si="3"/>
        <v>0</v>
      </c>
      <c r="I77" s="158">
        <f t="shared" si="3"/>
        <v>1.6000000000000001E-3</v>
      </c>
      <c r="J77" s="158">
        <f t="shared" si="3"/>
        <v>1.6500000000000001E-2</v>
      </c>
      <c r="K77" s="159">
        <f t="shared" si="3"/>
        <v>2.1299999999999999E-2</v>
      </c>
    </row>
    <row r="78" spans="1:11" ht="22" customHeight="1" x14ac:dyDescent="0.2">
      <c r="A78" s="156" t="s">
        <v>36</v>
      </c>
      <c r="B78" s="157" t="s">
        <v>91</v>
      </c>
      <c r="C78" s="158">
        <f t="shared" si="3"/>
        <v>0</v>
      </c>
      <c r="D78" s="158">
        <f t="shared" si="3"/>
        <v>0</v>
      </c>
      <c r="E78" s="158">
        <f t="shared" si="3"/>
        <v>0</v>
      </c>
      <c r="F78" s="158">
        <f t="shared" si="3"/>
        <v>0</v>
      </c>
      <c r="G78" s="158">
        <f t="shared" si="3"/>
        <v>0</v>
      </c>
      <c r="H78" s="158">
        <f t="shared" si="3"/>
        <v>0</v>
      </c>
      <c r="I78" s="158">
        <f t="shared" si="3"/>
        <v>0</v>
      </c>
      <c r="J78" s="158">
        <f t="shared" si="3"/>
        <v>0</v>
      </c>
      <c r="K78" s="159">
        <f t="shared" si="3"/>
        <v>0</v>
      </c>
    </row>
    <row r="79" spans="1:11" ht="22" customHeight="1" x14ac:dyDescent="0.2">
      <c r="A79" s="156" t="s">
        <v>37</v>
      </c>
      <c r="B79" s="157" t="s">
        <v>92</v>
      </c>
      <c r="C79" s="162">
        <f t="shared" si="3"/>
        <v>1.4E-3</v>
      </c>
      <c r="D79" s="162">
        <f t="shared" si="3"/>
        <v>1.6000000000000001E-3</v>
      </c>
      <c r="E79" s="162">
        <f t="shared" si="3"/>
        <v>1.1999999999999999E-3</v>
      </c>
      <c r="F79" s="162">
        <f t="shared" si="3"/>
        <v>5.7999999999999996E-3</v>
      </c>
      <c r="G79" s="162">
        <f t="shared" si="3"/>
        <v>3.2000000000000002E-3</v>
      </c>
      <c r="H79" s="162">
        <f t="shared" si="3"/>
        <v>1.8E-3</v>
      </c>
      <c r="I79" s="162">
        <f t="shared" si="3"/>
        <v>1.7999999999999999E-2</v>
      </c>
      <c r="J79" s="162">
        <f t="shared" si="3"/>
        <v>2.2000000000000001E-3</v>
      </c>
      <c r="K79" s="163">
        <f t="shared" si="3"/>
        <v>4.5999999999999999E-3</v>
      </c>
    </row>
    <row r="80" spans="1:11" ht="22" customHeight="1" x14ac:dyDescent="0.2">
      <c r="A80" s="165"/>
      <c r="B80" s="166" t="s">
        <v>122</v>
      </c>
      <c r="C80" s="162">
        <f t="shared" si="3"/>
        <v>0.50600000000000001</v>
      </c>
      <c r="D80" s="162">
        <f t="shared" si="3"/>
        <v>0.58069999999999999</v>
      </c>
      <c r="E80" s="162">
        <f t="shared" si="3"/>
        <v>0.76249999999999996</v>
      </c>
      <c r="F80" s="162">
        <f t="shared" si="3"/>
        <v>0.64859999999999995</v>
      </c>
      <c r="G80" s="162">
        <f t="shared" si="3"/>
        <v>0.56869999999999998</v>
      </c>
      <c r="H80" s="162">
        <f t="shared" si="3"/>
        <v>6.1899999999999997E-2</v>
      </c>
      <c r="I80" s="162">
        <f t="shared" si="3"/>
        <v>0.53910000000000002</v>
      </c>
      <c r="J80" s="162">
        <f t="shared" si="3"/>
        <v>0.61729999999999996</v>
      </c>
      <c r="K80" s="163">
        <f t="shared" si="3"/>
        <v>0.6</v>
      </c>
    </row>
  </sheetData>
  <mergeCells count="1">
    <mergeCell ref="A2:B3"/>
  </mergeCells>
  <phoneticPr fontId="1"/>
  <pageMargins left="0.7" right="0.7" top="0.75" bottom="0.75" header="0.3" footer="0.3"/>
  <pageSetup paperSize="9" scale="50" fitToWidth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D2889-656B-46D4-B414-277722335043}">
  <sheetPr>
    <tabColor rgb="FFFFFFCC"/>
    <pageSetUpPr fitToPage="1"/>
  </sheetPr>
  <dimension ref="A1:K81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5.1796875" defaultRowHeight="18" customHeight="1" x14ac:dyDescent="0.2"/>
  <cols>
    <col min="1" max="1" width="6.6328125" style="5" customWidth="1"/>
    <col min="2" max="2" width="30.6328125" style="4" customWidth="1"/>
    <col min="3" max="13" width="12.6328125" style="4" customWidth="1"/>
    <col min="14" max="16384" width="15.1796875" style="4"/>
  </cols>
  <sheetData>
    <row r="1" spans="1:11" ht="18" customHeight="1" x14ac:dyDescent="0.2">
      <c r="A1" s="25"/>
      <c r="B1" s="3"/>
      <c r="C1" s="3"/>
      <c r="D1" s="3"/>
      <c r="E1" s="3"/>
      <c r="F1" s="3"/>
      <c r="I1" s="8"/>
      <c r="J1" s="8"/>
    </row>
    <row r="2" spans="1:11" ht="18" customHeight="1" x14ac:dyDescent="0.2">
      <c r="A2" s="198" t="s">
        <v>209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4" t="s">
        <v>44</v>
      </c>
      <c r="I2" s="15" t="s">
        <v>47</v>
      </c>
      <c r="J2" s="13" t="s">
        <v>177</v>
      </c>
      <c r="K2" s="15" t="s">
        <v>49</v>
      </c>
    </row>
    <row r="3" spans="1:11" ht="38.5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146" t="s">
        <v>99</v>
      </c>
      <c r="I3" s="143" t="s">
        <v>100</v>
      </c>
      <c r="J3" s="26" t="s">
        <v>178</v>
      </c>
      <c r="K3" s="143" t="s">
        <v>101</v>
      </c>
    </row>
    <row r="4" spans="1:11" s="64" customFormat="1" ht="17" customHeight="1" x14ac:dyDescent="0.2">
      <c r="A4" s="44" t="s">
        <v>1</v>
      </c>
      <c r="B4" s="90" t="s">
        <v>57</v>
      </c>
      <c r="C4" s="46">
        <f>IF(粗誘!$K4=0,0,粗誘!C4/粗誘!$K4)</f>
        <v>1.2712224067390445E-2</v>
      </c>
      <c r="D4" s="46">
        <f>IF(粗誘!$K4=0,0,粗誘!D4/粗誘!$K4)</f>
        <v>0.3309493822059536</v>
      </c>
      <c r="E4" s="46">
        <f>IF(粗誘!$K4=0,0,粗誘!E4/粗誘!$K4)</f>
        <v>8.9920729888723783E-3</v>
      </c>
      <c r="F4" s="46">
        <f>IF(粗誘!$K4=0,0,粗誘!F4/粗誘!$K4)</f>
        <v>1.0965295202090719E-3</v>
      </c>
      <c r="G4" s="46">
        <f>IF(粗誘!$K4=0,0,粗誘!G4/粗誘!$K4)</f>
        <v>1.8747931357225925E-2</v>
      </c>
      <c r="H4" s="46">
        <f>IF(粗誘!$K4=0,0,粗誘!H4/粗誘!$K4)</f>
        <v>2.0334021678553253E-3</v>
      </c>
      <c r="I4" s="48">
        <f>IF(粗誘!$K4=0,0,粗誘!I4/粗誘!$K4)</f>
        <v>1.8864413923424996E-2</v>
      </c>
      <c r="J4" s="47">
        <f>IF(粗誘!$K4=0,0,粗誘!J4/粗誘!$K4)</f>
        <v>0.60660404376906829</v>
      </c>
      <c r="K4" s="47">
        <f>IF(粗誘!$K4=0,0,粗誘!K4/粗誘!$K4)</f>
        <v>1</v>
      </c>
    </row>
    <row r="5" spans="1:11" s="64" customFormat="1" ht="17" customHeight="1" x14ac:dyDescent="0.2">
      <c r="A5" s="44" t="s">
        <v>2</v>
      </c>
      <c r="B5" s="90" t="s">
        <v>58</v>
      </c>
      <c r="C5" s="46">
        <f>IF(粗誘!$K5=0,0,粗誘!C5/粗誘!$K5)</f>
        <v>3.304279041079666E-3</v>
      </c>
      <c r="D5" s="46">
        <f>IF(粗誘!$K5=0,0,粗誘!D5/粗誘!$K5)</f>
        <v>0.18453252624918792</v>
      </c>
      <c r="E5" s="46">
        <f>IF(粗誘!$K5=0,0,粗誘!E5/粗誘!$K5)</f>
        <v>2.1457566784009105E-2</v>
      </c>
      <c r="F5" s="46">
        <f>IF(粗誘!$K5=0,0,粗誘!F5/粗誘!$K5)</f>
        <v>7.2212703710105679E-3</v>
      </c>
      <c r="G5" s="46">
        <f>IF(粗誘!$K5=0,0,粗誘!G5/粗誘!$K5)</f>
        <v>3.378842619341331E-2</v>
      </c>
      <c r="H5" s="46">
        <f>IF(粗誘!$K5=0,0,粗誘!H5/粗誘!$K5)</f>
        <v>1.7120144129395337E-3</v>
      </c>
      <c r="I5" s="48">
        <f>IF(粗誘!$K5=0,0,粗誘!I5/粗誘!$K5)</f>
        <v>0.2111985753675395</v>
      </c>
      <c r="J5" s="47">
        <f>IF(粗誘!$K5=0,0,粗誘!J5/粗誘!$K5)</f>
        <v>0.53678534158082036</v>
      </c>
      <c r="K5" s="47">
        <f>IF(粗誘!$K5=0,0,粗誘!K5/粗誘!$K5)</f>
        <v>1</v>
      </c>
    </row>
    <row r="6" spans="1:11" s="64" customFormat="1" ht="17" customHeight="1" x14ac:dyDescent="0.2">
      <c r="A6" s="44" t="s">
        <v>3</v>
      </c>
      <c r="B6" s="90" t="s">
        <v>59</v>
      </c>
      <c r="C6" s="46">
        <f>IF(粗誘!$K6=0,0,粗誘!C6/粗誘!$K6)</f>
        <v>1.2853389659096902E-2</v>
      </c>
      <c r="D6" s="46">
        <f>IF(粗誘!$K6=0,0,粗誘!D6/粗誘!$K6)</f>
        <v>0.27272889536242634</v>
      </c>
      <c r="E6" s="46">
        <f>IF(粗誘!$K6=0,0,粗誘!E6/粗誘!$K6)</f>
        <v>4.6296488321291617E-3</v>
      </c>
      <c r="F6" s="46">
        <f>IF(粗誘!$K6=0,0,粗誘!F6/粗誘!$K6)</f>
        <v>1.038411933801296E-4</v>
      </c>
      <c r="G6" s="46">
        <f>IF(粗誘!$K6=0,0,粗誘!G6/粗誘!$K6)</f>
        <v>2.0967119512061922E-3</v>
      </c>
      <c r="H6" s="46">
        <f>IF(粗誘!$K6=0,0,粗誘!H6/粗誘!$K6)</f>
        <v>-6.5103745381284335E-4</v>
      </c>
      <c r="I6" s="48">
        <f>IF(粗誘!$K6=0,0,粗誘!I6/粗誘!$K6)</f>
        <v>2.1089740755528698E-2</v>
      </c>
      <c r="J6" s="47">
        <f>IF(粗誘!$K6=0,0,粗誘!J6/粗誘!$K6)</f>
        <v>0.68714880970004544</v>
      </c>
      <c r="K6" s="47">
        <f>IF(粗誘!$K6=0,0,粗誘!K6/粗誘!$K6)</f>
        <v>1</v>
      </c>
    </row>
    <row r="7" spans="1:11" s="64" customFormat="1" ht="17" customHeight="1" x14ac:dyDescent="0.2">
      <c r="A7" s="44" t="s">
        <v>4</v>
      </c>
      <c r="B7" s="90" t="s">
        <v>60</v>
      </c>
      <c r="C7" s="46">
        <f>IF(粗誘!$K7=0,0,粗誘!C7/粗誘!$K7)</f>
        <v>4.4240112815101488E-3</v>
      </c>
      <c r="D7" s="46">
        <f>IF(粗誘!$K7=0,0,粗誘!D7/粗誘!$K7)</f>
        <v>0.1269174118652272</v>
      </c>
      <c r="E7" s="46">
        <f>IF(粗誘!$K7=0,0,粗誘!E7/粗誘!$K7)</f>
        <v>8.4371148999393009E-3</v>
      </c>
      <c r="F7" s="46">
        <f>IF(粗誘!$K7=0,0,粗誘!F7/粗誘!$K7)</f>
        <v>1.899151486922893E-3</v>
      </c>
      <c r="G7" s="46">
        <f>IF(粗誘!$K7=0,0,粗誘!G7/粗誘!$K7)</f>
        <v>1.3394502849530854E-2</v>
      </c>
      <c r="H7" s="46">
        <f>IF(粗誘!$K7=0,0,粗誘!H7/粗誘!$K7)</f>
        <v>-1.8920005323969011E-3</v>
      </c>
      <c r="I7" s="48">
        <f>IF(粗誘!$K7=0,0,粗誘!I7/粗誘!$K7)</f>
        <v>0.14041836873927951</v>
      </c>
      <c r="J7" s="47">
        <f>IF(粗誘!$K7=0,0,粗誘!J7/粗誘!$K7)</f>
        <v>0.7064014394099869</v>
      </c>
      <c r="K7" s="47">
        <f>IF(粗誘!$K7=0,0,粗誘!K7/粗誘!$K7)</f>
        <v>1</v>
      </c>
    </row>
    <row r="8" spans="1:11" s="64" customFormat="1" ht="17" customHeight="1" x14ac:dyDescent="0.2">
      <c r="A8" s="44" t="s">
        <v>5</v>
      </c>
      <c r="B8" s="90" t="s">
        <v>61</v>
      </c>
      <c r="C8" s="46">
        <f>IF(粗誘!$K8=0,0,粗誘!C8/粗誘!$K8)</f>
        <v>6.3633484880362655E-3</v>
      </c>
      <c r="D8" s="46">
        <f>IF(粗誘!$K8=0,0,粗誘!D8/粗誘!$K8)</f>
        <v>7.7079609378111313E-2</v>
      </c>
      <c r="E8" s="46">
        <f>IF(粗誘!$K8=0,0,粗誘!E8/粗誘!$K8)</f>
        <v>2.4933655830665612E-2</v>
      </c>
      <c r="F8" s="46">
        <f>IF(粗誘!$K8=0,0,粗誘!F8/粗誘!$K8)</f>
        <v>2.6037254420539727E-2</v>
      </c>
      <c r="G8" s="46">
        <f>IF(粗誘!$K8=0,0,粗誘!G8/粗誘!$K8)</f>
        <v>0.1047962205053454</v>
      </c>
      <c r="H8" s="46">
        <f>IF(粗誘!$K8=0,0,粗誘!H8/粗誘!$K8)</f>
        <v>-4.0040441198422568E-3</v>
      </c>
      <c r="I8" s="48">
        <f>IF(粗誘!$K8=0,0,粗誘!I8/粗誘!$K8)</f>
        <v>5.6255764198353826E-2</v>
      </c>
      <c r="J8" s="47">
        <f>IF(粗誘!$K8=0,0,粗誘!J8/粗誘!$K8)</f>
        <v>0.70853819129879003</v>
      </c>
      <c r="K8" s="47">
        <f>IF(粗誘!$K8=0,0,粗誘!K8/粗誘!$K8)</f>
        <v>1</v>
      </c>
    </row>
    <row r="9" spans="1:11" s="64" customFormat="1" ht="17" customHeight="1" x14ac:dyDescent="0.2">
      <c r="A9" s="44" t="s">
        <v>6</v>
      </c>
      <c r="B9" s="90" t="s">
        <v>62</v>
      </c>
      <c r="C9" s="46">
        <f>IF(粗誘!$K9=0,0,粗誘!C9/粗誘!$K9)</f>
        <v>3.851617557495632E-3</v>
      </c>
      <c r="D9" s="46">
        <f>IF(粗誘!$K9=0,0,粗誘!D9/粗誘!$K9)</f>
        <v>5.6405053017480125E-2</v>
      </c>
      <c r="E9" s="46">
        <f>IF(粗誘!$K9=0,0,粗誘!E9/粗誘!$K9)</f>
        <v>6.9405159209977765E-2</v>
      </c>
      <c r="F9" s="46">
        <f>IF(粗誘!$K9=0,0,粗誘!F9/粗誘!$K9)</f>
        <v>1.5012947063377925E-3</v>
      </c>
      <c r="G9" s="46">
        <f>IF(粗誘!$K9=0,0,粗誘!G9/粗誘!$K9)</f>
        <v>1.0702346335449097E-2</v>
      </c>
      <c r="H9" s="46">
        <f>IF(粗誘!$K9=0,0,粗誘!H9/粗誘!$K9)</f>
        <v>1.8843868045484342E-3</v>
      </c>
      <c r="I9" s="48">
        <f>IF(粗誘!$K9=0,0,粗誘!I9/粗誘!$K9)</f>
        <v>0.11709918223430259</v>
      </c>
      <c r="J9" s="47">
        <f>IF(粗誘!$K9=0,0,粗誘!J9/粗誘!$K9)</f>
        <v>0.73915096013440851</v>
      </c>
      <c r="K9" s="47">
        <f>IF(粗誘!$K9=0,0,粗誘!K9/粗誘!$K9)</f>
        <v>1</v>
      </c>
    </row>
    <row r="10" spans="1:11" s="64" customFormat="1" ht="17" customHeight="1" x14ac:dyDescent="0.2">
      <c r="A10" s="44" t="s">
        <v>7</v>
      </c>
      <c r="B10" s="90" t="s">
        <v>63</v>
      </c>
      <c r="C10" s="46">
        <f>IF(粗誘!$K10=0,0,粗誘!C10/粗誘!$K10)</f>
        <v>4.3397508105627409E-3</v>
      </c>
      <c r="D10" s="46">
        <f>IF(粗誘!$K10=0,0,粗誘!D10/粗誘!$K10)</f>
        <v>0.22574324021681011</v>
      </c>
      <c r="E10" s="46">
        <f>IF(粗誘!$K10=0,0,粗誘!E10/粗誘!$K10)</f>
        <v>2.5733717302915911E-2</v>
      </c>
      <c r="F10" s="46">
        <f>IF(粗誘!$K10=0,0,粗誘!F10/粗誘!$K10)</f>
        <v>9.5458304209517196E-3</v>
      </c>
      <c r="G10" s="46">
        <f>IF(粗誘!$K10=0,0,粗誘!G10/粗誘!$K10)</f>
        <v>4.186497404426754E-2</v>
      </c>
      <c r="H10" s="46">
        <f>IF(粗誘!$K10=0,0,粗誘!H10/粗誘!$K10)</f>
        <v>1.2286461257319222E-3</v>
      </c>
      <c r="I10" s="48">
        <f>IF(粗誘!$K10=0,0,粗誘!I10/粗誘!$K10)</f>
        <v>9.9434392330680924E-2</v>
      </c>
      <c r="J10" s="47">
        <f>IF(粗誘!$K10=0,0,粗誘!J10/粗誘!$K10)</f>
        <v>0.59210944874807914</v>
      </c>
      <c r="K10" s="47">
        <f>IF(粗誘!$K10=0,0,粗誘!K10/粗誘!$K10)</f>
        <v>1</v>
      </c>
    </row>
    <row r="11" spans="1:11" s="64" customFormat="1" ht="17" customHeight="1" x14ac:dyDescent="0.2">
      <c r="A11" s="44" t="s">
        <v>8</v>
      </c>
      <c r="B11" s="90" t="s">
        <v>64</v>
      </c>
      <c r="C11" s="46">
        <f>IF(粗誘!$K11=0,0,粗誘!C11/粗誘!$K11)</f>
        <v>1.1921326473984051E-3</v>
      </c>
      <c r="D11" s="46">
        <f>IF(粗誘!$K11=0,0,粗誘!D11/粗誘!$K11)</f>
        <v>3.8190733052711187E-2</v>
      </c>
      <c r="E11" s="46">
        <f>IF(粗誘!$K11=0,0,粗誘!E11/粗誘!$K11)</f>
        <v>6.7672734448511592E-3</v>
      </c>
      <c r="F11" s="46">
        <f>IF(粗誘!$K11=0,0,粗誘!F11/粗誘!$K11)</f>
        <v>4.158148006243925E-3</v>
      </c>
      <c r="G11" s="46">
        <f>IF(粗誘!$K11=0,0,粗誘!G11/粗誘!$K11)</f>
        <v>2.295904172335525E-2</v>
      </c>
      <c r="H11" s="46">
        <f>IF(粗誘!$K11=0,0,粗誘!H11/粗誘!$K11)</f>
        <v>-1.2890521300795241E-3</v>
      </c>
      <c r="I11" s="48">
        <f>IF(粗誘!$K11=0,0,粗誘!I11/粗誘!$K11)</f>
        <v>0.23049682657747522</v>
      </c>
      <c r="J11" s="47">
        <f>IF(粗誘!$K11=0,0,粗誘!J11/粗誘!$K11)</f>
        <v>0.6975248966780444</v>
      </c>
      <c r="K11" s="47">
        <f>IF(粗誘!$K11=0,0,粗誘!K11/粗誘!$K11)</f>
        <v>1</v>
      </c>
    </row>
    <row r="12" spans="1:11" s="64" customFormat="1" ht="17" customHeight="1" x14ac:dyDescent="0.2">
      <c r="A12" s="44" t="s">
        <v>9</v>
      </c>
      <c r="B12" s="90" t="s">
        <v>65</v>
      </c>
      <c r="C12" s="46">
        <f>IF(粗誘!$K12=0,0,粗誘!C12/粗誘!$K12)</f>
        <v>9.1571760070465835E-4</v>
      </c>
      <c r="D12" s="46">
        <f>IF(粗誘!$K12=0,0,粗誘!D12/粗誘!$K12)</f>
        <v>1.8557899808159577E-2</v>
      </c>
      <c r="E12" s="46">
        <f>IF(粗誘!$K12=0,0,粗誘!E12/粗誘!$K12)</f>
        <v>4.8957287854760759E-3</v>
      </c>
      <c r="F12" s="46">
        <f>IF(粗誘!$K12=0,0,粗誘!F12/粗誘!$K12)</f>
        <v>3.025043594085414E-2</v>
      </c>
      <c r="G12" s="46">
        <f>IF(粗誘!$K12=0,0,粗誘!G12/粗誘!$K12)</f>
        <v>9.6013558589893119E-2</v>
      </c>
      <c r="H12" s="46">
        <f>IF(粗誘!$K12=0,0,粗誘!H12/粗誘!$K12)</f>
        <v>-1.3601319043886463E-3</v>
      </c>
      <c r="I12" s="48">
        <f>IF(粗誘!$K12=0,0,粗誘!I12/粗誘!$K12)</f>
        <v>0.16907771189131887</v>
      </c>
      <c r="J12" s="47">
        <f>IF(粗誘!$K12=0,0,粗誘!J12/粗誘!$K12)</f>
        <v>0.68164907928798213</v>
      </c>
      <c r="K12" s="47">
        <f>IF(粗誘!$K12=0,0,粗誘!K12/粗誘!$K12)</f>
        <v>1</v>
      </c>
    </row>
    <row r="13" spans="1:11" s="64" customFormat="1" ht="17" customHeight="1" x14ac:dyDescent="0.2">
      <c r="A13" s="44" t="s">
        <v>10</v>
      </c>
      <c r="B13" s="90" t="s">
        <v>66</v>
      </c>
      <c r="C13" s="46">
        <f>IF(粗誘!$K13=0,0,粗誘!C13/粗誘!$K13)</f>
        <v>2.0890553024272875E-4</v>
      </c>
      <c r="D13" s="46">
        <f>IF(粗誘!$K13=0,0,粗誘!D13/粗誘!$K13)</f>
        <v>1.0613344949341396E-2</v>
      </c>
      <c r="E13" s="46">
        <f>IF(粗誘!$K13=0,0,粗誘!E13/粗誘!$K13)</f>
        <v>9.6986511903531425E-4</v>
      </c>
      <c r="F13" s="46">
        <f>IF(粗誘!$K13=0,0,粗誘!F13/粗誘!$K13)</f>
        <v>7.1401582369915078E-3</v>
      </c>
      <c r="G13" s="46">
        <f>IF(粗誘!$K13=0,0,粗誘!G13/粗誘!$K13)</f>
        <v>2.2579275010471293E-2</v>
      </c>
      <c r="H13" s="46">
        <f>IF(粗誘!$K13=0,0,粗誘!H13/粗誘!$K13)</f>
        <v>-5.3861072372102985E-3</v>
      </c>
      <c r="I13" s="48">
        <f>IF(粗誘!$K13=0,0,粗誘!I13/粗誘!$K13)</f>
        <v>0.24904019940277999</v>
      </c>
      <c r="J13" s="47">
        <f>IF(粗誘!$K13=0,0,粗誘!J13/粗誘!$K13)</f>
        <v>0.71483435898834813</v>
      </c>
      <c r="K13" s="47">
        <f>IF(粗誘!$K13=0,0,粗誘!K13/粗誘!$K13)</f>
        <v>1</v>
      </c>
    </row>
    <row r="14" spans="1:11" s="64" customFormat="1" ht="17" customHeight="1" x14ac:dyDescent="0.2">
      <c r="A14" s="44" t="s">
        <v>11</v>
      </c>
      <c r="B14" s="90" t="s">
        <v>67</v>
      </c>
      <c r="C14" s="46">
        <f>IF(粗誘!$K14=0,0,粗誘!C14/粗誘!$K14)</f>
        <v>4.1083971149096833E-4</v>
      </c>
      <c r="D14" s="46">
        <f>IF(粗誘!$K14=0,0,粗誘!D14/粗誘!$K14)</f>
        <v>2.0905961729785122E-2</v>
      </c>
      <c r="E14" s="46">
        <f>IF(粗誘!$K14=0,0,粗誘!E14/粗誘!$K14)</f>
        <v>3.7093733260900675E-3</v>
      </c>
      <c r="F14" s="46">
        <f>IF(粗誘!$K14=0,0,粗誘!F14/粗誘!$K14)</f>
        <v>6.1362458235387322E-3</v>
      </c>
      <c r="G14" s="46">
        <f>IF(粗誘!$K14=0,0,粗誘!G14/粗誘!$K14)</f>
        <v>2.0923904094780805E-2</v>
      </c>
      <c r="H14" s="46">
        <f>IF(粗誘!$K14=0,0,粗誘!H14/粗誘!$K14)</f>
        <v>-2.5713786164575248E-3</v>
      </c>
      <c r="I14" s="48">
        <f>IF(粗誘!$K14=0,0,粗誘!I14/粗誘!$K14)</f>
        <v>0.27091246709130756</v>
      </c>
      <c r="J14" s="47">
        <f>IF(粗誘!$K14=0,0,粗誘!J14/粗誘!$K14)</f>
        <v>0.67957258683946431</v>
      </c>
      <c r="K14" s="47">
        <f>IF(粗誘!$K14=0,0,粗誘!K14/粗誘!$K14)</f>
        <v>1</v>
      </c>
    </row>
    <row r="15" spans="1:11" s="64" customFormat="1" ht="17" customHeight="1" x14ac:dyDescent="0.2">
      <c r="A15" s="44" t="s">
        <v>12</v>
      </c>
      <c r="B15" s="90" t="s">
        <v>68</v>
      </c>
      <c r="C15" s="46">
        <f>IF(粗誘!$K15=0,0,粗誘!C15/粗誘!$K15)</f>
        <v>1.8415365071010757E-3</v>
      </c>
      <c r="D15" s="46">
        <f>IF(粗誘!$K15=0,0,粗誘!D15/粗誘!$K15)</f>
        <v>2.8973139679660878E-2</v>
      </c>
      <c r="E15" s="46">
        <f>IF(粗誘!$K15=0,0,粗誘!E15/粗誘!$K15)</f>
        <v>5.763159232664454E-3</v>
      </c>
      <c r="F15" s="46">
        <f>IF(粗誘!$K15=0,0,粗誘!F15/粗誘!$K15)</f>
        <v>3.6889475242942581E-2</v>
      </c>
      <c r="G15" s="46">
        <f>IF(粗誘!$K15=0,0,粗誘!G15/粗誘!$K15)</f>
        <v>0.12860929593800144</v>
      </c>
      <c r="H15" s="46">
        <f>IF(粗誘!$K15=0,0,粗誘!H15/粗誘!$K15)</f>
        <v>-3.2585041850216588E-3</v>
      </c>
      <c r="I15" s="48">
        <f>IF(粗誘!$K15=0,0,粗誘!I15/粗誘!$K15)</f>
        <v>0.10468800874147131</v>
      </c>
      <c r="J15" s="47">
        <f>IF(粗誘!$K15=0,0,粗誘!J15/粗誘!$K15)</f>
        <v>0.69649388884317986</v>
      </c>
      <c r="K15" s="47">
        <f>IF(粗誘!$K15=0,0,粗誘!K15/粗誘!$K15)</f>
        <v>1</v>
      </c>
    </row>
    <row r="16" spans="1:11" s="64" customFormat="1" ht="17" customHeight="1" x14ac:dyDescent="0.2">
      <c r="A16" s="44" t="s">
        <v>13</v>
      </c>
      <c r="B16" s="90" t="s">
        <v>69</v>
      </c>
      <c r="C16" s="46">
        <f>IF(粗誘!$K16=0,0,粗誘!C16/粗誘!$K16)</f>
        <v>1.8874863640836771E-4</v>
      </c>
      <c r="D16" s="46">
        <f>IF(粗誘!$K16=0,0,粗誘!D16/粗誘!$K16)</f>
        <v>8.9813881753075912E-3</v>
      </c>
      <c r="E16" s="46">
        <f>IF(粗誘!$K16=0,0,粗誘!E16/粗誘!$K16)</f>
        <v>1.8849400066733315E-3</v>
      </c>
      <c r="F16" s="46">
        <f>IF(粗誘!$K16=0,0,粗誘!F16/粗誘!$K16)</f>
        <v>7.0188899746340891E-3</v>
      </c>
      <c r="G16" s="46">
        <f>IF(粗誘!$K16=0,0,粗誘!G16/粗誘!$K16)</f>
        <v>0.14170324760670461</v>
      </c>
      <c r="H16" s="46">
        <f>IF(粗誘!$K16=0,0,粗誘!H16/粗誘!$K16)</f>
        <v>7.2984300638583932E-4</v>
      </c>
      <c r="I16" s="48">
        <f>IF(粗誘!$K16=0,0,粗誘!I16/粗誘!$K16)</f>
        <v>0.15899208307204923</v>
      </c>
      <c r="J16" s="47">
        <f>IF(粗誘!$K16=0,0,粗誘!J16/粗誘!$K16)</f>
        <v>0.68050085952183692</v>
      </c>
      <c r="K16" s="47">
        <f>IF(粗誘!$K16=0,0,粗誘!K16/粗誘!$K16)</f>
        <v>1</v>
      </c>
    </row>
    <row r="17" spans="1:11" s="64" customFormat="1" ht="17" customHeight="1" x14ac:dyDescent="0.2">
      <c r="A17" s="44" t="s">
        <v>14</v>
      </c>
      <c r="B17" s="90" t="s">
        <v>70</v>
      </c>
      <c r="C17" s="46">
        <f>IF(粗誘!$K17=0,0,粗誘!C17/粗誘!$K17)</f>
        <v>1.2021424272053894E-4</v>
      </c>
      <c r="D17" s="46">
        <f>IF(粗誘!$K17=0,0,粗誘!D17/粗誘!$K17)</f>
        <v>4.227839234152546E-3</v>
      </c>
      <c r="E17" s="46">
        <f>IF(粗誘!$K17=0,0,粗誘!E17/粗誘!$K17)</f>
        <v>1.2828572412458248E-3</v>
      </c>
      <c r="F17" s="46">
        <f>IF(粗誘!$K17=0,0,粗誘!F17/粗誘!$K17)</f>
        <v>8.4412604329397306E-4</v>
      </c>
      <c r="G17" s="46">
        <f>IF(粗誘!$K17=0,0,粗誘!G17/粗誘!$K17)</f>
        <v>0.19687191596754153</v>
      </c>
      <c r="H17" s="46">
        <f>IF(粗誘!$K17=0,0,粗誘!H17/粗誘!$K17)</f>
        <v>-1.9475597812700353E-4</v>
      </c>
      <c r="I17" s="48">
        <f>IF(粗誘!$K17=0,0,粗誘!I17/粗誘!$K17)</f>
        <v>0.33005493636204825</v>
      </c>
      <c r="J17" s="47">
        <f>IF(粗誘!$K17=0,0,粗誘!J17/粗誘!$K17)</f>
        <v>0.4667928668871244</v>
      </c>
      <c r="K17" s="47">
        <f>IF(粗誘!$K17=0,0,粗誘!K17/粗誘!$K17)</f>
        <v>1</v>
      </c>
    </row>
    <row r="18" spans="1:11" s="64" customFormat="1" ht="17" customHeight="1" x14ac:dyDescent="0.2">
      <c r="A18" s="44" t="s">
        <v>15</v>
      </c>
      <c r="B18" s="90" t="s">
        <v>71</v>
      </c>
      <c r="C18" s="46">
        <f>IF(粗誘!$K18=0,0,粗誘!C18/粗誘!$K18)</f>
        <v>4.2135729440433454E-4</v>
      </c>
      <c r="D18" s="46">
        <f>IF(粗誘!$K18=0,0,粗誘!D18/粗誘!$K18)</f>
        <v>9.1084262365624825E-3</v>
      </c>
      <c r="E18" s="46">
        <f>IF(粗誘!$K18=0,0,粗誘!E18/粗誘!$K18)</f>
        <v>1.3849592503552905E-2</v>
      </c>
      <c r="F18" s="46">
        <f>IF(粗誘!$K18=0,0,粗誘!F18/粗誘!$K18)</f>
        <v>4.8864964855219574E-3</v>
      </c>
      <c r="G18" s="46">
        <f>IF(粗誘!$K18=0,0,粗誘!G18/粗誘!$K18)</f>
        <v>5.495217800637589E-2</v>
      </c>
      <c r="H18" s="46">
        <f>IF(粗誘!$K18=0,0,粗誘!H18/粗誘!$K18)</f>
        <v>-1.3776865940805041E-3</v>
      </c>
      <c r="I18" s="48">
        <f>IF(粗誘!$K18=0,0,粗誘!I18/粗誘!$K18)</f>
        <v>9.7196459067939597E-2</v>
      </c>
      <c r="J18" s="47">
        <f>IF(粗誘!$K18=0,0,粗誘!J18/粗誘!$K18)</f>
        <v>0.82096317699972332</v>
      </c>
      <c r="K18" s="47">
        <f>IF(粗誘!$K18=0,0,粗誘!K18/粗誘!$K18)</f>
        <v>1</v>
      </c>
    </row>
    <row r="19" spans="1:11" s="64" customFormat="1" ht="17" customHeight="1" x14ac:dyDescent="0.2">
      <c r="A19" s="44" t="s">
        <v>16</v>
      </c>
      <c r="B19" s="90" t="s">
        <v>72</v>
      </c>
      <c r="C19" s="46">
        <f>IF(粗誘!$K19=0,0,粗誘!C19/粗誘!$K19)</f>
        <v>2.8214490189291041E-4</v>
      </c>
      <c r="D19" s="46">
        <f>IF(粗誘!$K19=0,0,粗誘!D19/粗誘!$K19)</f>
        <v>1.3994864950607954E-2</v>
      </c>
      <c r="E19" s="46">
        <f>IF(粗誘!$K19=0,0,粗誘!E19/粗誘!$K19)</f>
        <v>3.4246335223504609E-3</v>
      </c>
      <c r="F19" s="46">
        <f>IF(粗誘!$K19=0,0,粗誘!F19/粗誘!$K19)</f>
        <v>1.5318707729250057E-3</v>
      </c>
      <c r="G19" s="46">
        <f>IF(粗誘!$K19=0,0,粗誘!G19/粗誘!$K19)</f>
        <v>1.6388301104426562E-2</v>
      </c>
      <c r="H19" s="46">
        <f>IF(粗誘!$K19=0,0,粗誘!H19/粗誘!$K19)</f>
        <v>6.5783336599042582E-4</v>
      </c>
      <c r="I19" s="48">
        <f>IF(粗誘!$K19=0,0,粗誘!I19/粗誘!$K19)</f>
        <v>0.36699431182053638</v>
      </c>
      <c r="J19" s="47">
        <f>IF(粗誘!$K19=0,0,粗誘!J19/粗誘!$K19)</f>
        <v>0.59672603956127046</v>
      </c>
      <c r="K19" s="47">
        <f>IF(粗誘!$K19=0,0,粗誘!K19/粗誘!$K19)</f>
        <v>1</v>
      </c>
    </row>
    <row r="20" spans="1:11" s="64" customFormat="1" ht="17" customHeight="1" x14ac:dyDescent="0.2">
      <c r="A20" s="44" t="s">
        <v>17</v>
      </c>
      <c r="B20" s="90" t="s">
        <v>73</v>
      </c>
      <c r="C20" s="46">
        <f>IF(粗誘!$K20=0,0,粗誘!C20/粗誘!$K20)</f>
        <v>1.2564452671668719E-3</v>
      </c>
      <c r="D20" s="46">
        <f>IF(粗誘!$K20=0,0,粗誘!D20/粗誘!$K20)</f>
        <v>6.5745394374864638E-2</v>
      </c>
      <c r="E20" s="46">
        <f>IF(粗誘!$K20=0,0,粗誘!E20/粗誘!$K20)</f>
        <v>1.3776072402121714E-3</v>
      </c>
      <c r="F20" s="46">
        <f>IF(粗誘!$K20=0,0,粗誘!F20/粗誘!$K20)</f>
        <v>5.3597984855205385E-3</v>
      </c>
      <c r="G20" s="46">
        <f>IF(粗誘!$K20=0,0,粗誘!G20/粗誘!$K20)</f>
        <v>8.8369818838664821E-2</v>
      </c>
      <c r="H20" s="46">
        <f>IF(粗誘!$K20=0,0,粗誘!H20/粗誘!$K20)</f>
        <v>-4.6508380632417532E-4</v>
      </c>
      <c r="I20" s="48">
        <f>IF(粗誘!$K20=0,0,粗誘!I20/粗誘!$K20)</f>
        <v>0.41036413390144172</v>
      </c>
      <c r="J20" s="47">
        <f>IF(粗誘!$K20=0,0,粗誘!J20/粗誘!$K20)</f>
        <v>0.42799188569845342</v>
      </c>
      <c r="K20" s="47">
        <f>IF(粗誘!$K20=0,0,粗誘!K20/粗誘!$K20)</f>
        <v>1</v>
      </c>
    </row>
    <row r="21" spans="1:11" s="64" customFormat="1" ht="17" customHeight="1" x14ac:dyDescent="0.2">
      <c r="A21" s="44" t="s">
        <v>18</v>
      </c>
      <c r="B21" s="90" t="s">
        <v>74</v>
      </c>
      <c r="C21" s="46">
        <f>IF(粗誘!$K21=0,0,粗誘!C21/粗誘!$K21)</f>
        <v>1.0844489632698259E-3</v>
      </c>
      <c r="D21" s="46">
        <f>IF(粗誘!$K21=0,0,粗誘!D21/粗誘!$K21)</f>
        <v>9.4999514990645753E-2</v>
      </c>
      <c r="E21" s="46">
        <f>IF(粗誘!$K21=0,0,粗誘!E21/粗誘!$K21)</f>
        <v>1.1638068496149839E-3</v>
      </c>
      <c r="F21" s="46">
        <f>IF(粗誘!$K21=0,0,粗誘!F21/粗誘!$K21)</f>
        <v>1.7566368879239253E-2</v>
      </c>
      <c r="G21" s="46">
        <f>IF(粗誘!$K21=0,0,粗誘!G21/粗誘!$K21)</f>
        <v>0.11426619851715894</v>
      </c>
      <c r="H21" s="46">
        <f>IF(粗誘!$K21=0,0,粗誘!H21/粗誘!$K21)</f>
        <v>1.2131337296103939E-4</v>
      </c>
      <c r="I21" s="48">
        <f>IF(粗誘!$K21=0,0,粗誘!I21/粗誘!$K21)</f>
        <v>0.36438689758455461</v>
      </c>
      <c r="J21" s="47">
        <f>IF(粗誘!$K21=0,0,粗誘!J21/粗誘!$K21)</f>
        <v>0.40641145084255553</v>
      </c>
      <c r="K21" s="47">
        <f>IF(粗誘!$K21=0,0,粗誘!K21/粗誘!$K21)</f>
        <v>1</v>
      </c>
    </row>
    <row r="22" spans="1:11" s="64" customFormat="1" ht="17" customHeight="1" x14ac:dyDescent="0.2">
      <c r="A22" s="44" t="s">
        <v>19</v>
      </c>
      <c r="B22" s="90" t="s">
        <v>75</v>
      </c>
      <c r="C22" s="46">
        <f>IF(粗誘!$K22=0,0,粗誘!C22/粗誘!$K22)</f>
        <v>6.1379308463942401E-5</v>
      </c>
      <c r="D22" s="46">
        <f>IF(粗誘!$K22=0,0,粗誘!D22/粗誘!$K22)</f>
        <v>3.2465158388439462E-2</v>
      </c>
      <c r="E22" s="46">
        <f>IF(粗誘!$K22=0,0,粗誘!E22/粗誘!$K22)</f>
        <v>8.3212609693266836E-4</v>
      </c>
      <c r="F22" s="46">
        <f>IF(粗誘!$K22=0,0,粗誘!F22/粗誘!$K22)</f>
        <v>1.2404921162123288E-3</v>
      </c>
      <c r="G22" s="46">
        <f>IF(粗誘!$K22=0,0,粗誘!G22/粗誘!$K22)</f>
        <v>1.683510278509405E-2</v>
      </c>
      <c r="H22" s="46">
        <f>IF(粗誘!$K22=0,0,粗誘!H22/粗誘!$K22)</f>
        <v>-4.1545782069002656E-4</v>
      </c>
      <c r="I22" s="48">
        <f>IF(粗誘!$K22=0,0,粗誘!I22/粗誘!$K22)</f>
        <v>0.53124433303081153</v>
      </c>
      <c r="J22" s="47">
        <f>IF(粗誘!$K22=0,0,粗誘!J22/粗誘!$K22)</f>
        <v>0.41773686609473593</v>
      </c>
      <c r="K22" s="47">
        <f>IF(粗誘!$K22=0,0,粗誘!K22/粗誘!$K22)</f>
        <v>1</v>
      </c>
    </row>
    <row r="23" spans="1:11" s="64" customFormat="1" ht="17" customHeight="1" x14ac:dyDescent="0.2">
      <c r="A23" s="44" t="s">
        <v>20</v>
      </c>
      <c r="B23" s="90" t="s">
        <v>76</v>
      </c>
      <c r="C23" s="46">
        <f>IF(粗誘!$K23=0,0,粗誘!C23/粗誘!$K23)</f>
        <v>9.943537262091625E-3</v>
      </c>
      <c r="D23" s="46">
        <f>IF(粗誘!$K23=0,0,粗誘!D23/粗誘!$K23)</f>
        <v>0.14341406218476377</v>
      </c>
      <c r="E23" s="46">
        <f>IF(粗誘!$K23=0,0,粗誘!E23/粗誘!$K23)</f>
        <v>2.7244185573702871E-2</v>
      </c>
      <c r="F23" s="46">
        <f>IF(粗誘!$K23=0,0,粗誘!F23/粗誘!$K23)</f>
        <v>5.7058105635355892E-3</v>
      </c>
      <c r="G23" s="46">
        <f>IF(粗誘!$K23=0,0,粗誘!G23/粗誘!$K23)</f>
        <v>7.6040637290063939E-2</v>
      </c>
      <c r="H23" s="46">
        <f>IF(粗誘!$K23=0,0,粗誘!H23/粗誘!$K23)</f>
        <v>-3.2385512570784125E-3</v>
      </c>
      <c r="I23" s="48">
        <f>IF(粗誘!$K23=0,0,粗誘!I23/粗誘!$K23)</f>
        <v>6.1549307831729835E-2</v>
      </c>
      <c r="J23" s="47">
        <f>IF(粗誘!$K23=0,0,粗誘!J23/粗誘!$K23)</f>
        <v>0.67934101055119078</v>
      </c>
      <c r="K23" s="47">
        <f>IF(粗誘!$K23=0,0,粗誘!K23/粗誘!$K23)</f>
        <v>1</v>
      </c>
    </row>
    <row r="24" spans="1:11" s="64" customFormat="1" ht="17" customHeight="1" x14ac:dyDescent="0.2">
      <c r="A24" s="44" t="s">
        <v>21</v>
      </c>
      <c r="B24" s="90" t="s">
        <v>77</v>
      </c>
      <c r="C24" s="46">
        <f>IF(粗誘!$K24=0,0,粗誘!C24/粗誘!$K24)</f>
        <v>6.7559477814353513E-4</v>
      </c>
      <c r="D24" s="46">
        <f>IF(粗誘!$K24=0,0,粗誘!D24/粗誘!$K24)</f>
        <v>3.2282808446148149E-2</v>
      </c>
      <c r="E24" s="46">
        <f>IF(粗誘!$K24=0,0,粗誘!E24/粗誘!$K24)</f>
        <v>9.0773442529455909E-3</v>
      </c>
      <c r="F24" s="46">
        <f>IF(粗誘!$K24=0,0,粗誘!F24/粗誘!$K24)</f>
        <v>0.23248100632276092</v>
      </c>
      <c r="G24" s="46">
        <f>IF(粗誘!$K24=0,0,粗誘!G24/粗誘!$K24)</f>
        <v>0.68369927497821048</v>
      </c>
      <c r="H24" s="46">
        <f>IF(粗誘!$K24=0,0,粗誘!H24/粗誘!$K24)</f>
        <v>-1.9252504686614919E-5</v>
      </c>
      <c r="I24" s="48">
        <f>IF(粗誘!$K24=0,0,粗誘!I24/粗誘!$K24)</f>
        <v>1.1051256472728014E-2</v>
      </c>
      <c r="J24" s="47">
        <f>IF(粗誘!$K24=0,0,粗誘!J24/粗誘!$K24)</f>
        <v>3.0751967253749981E-2</v>
      </c>
      <c r="K24" s="47">
        <f>IF(粗誘!$K24=0,0,粗誘!K24/粗誘!$K24)</f>
        <v>1</v>
      </c>
    </row>
    <row r="25" spans="1:11" s="64" customFormat="1" ht="17" customHeight="1" x14ac:dyDescent="0.2">
      <c r="A25" s="44" t="s">
        <v>22</v>
      </c>
      <c r="B25" s="90" t="s">
        <v>176</v>
      </c>
      <c r="C25" s="46">
        <f>IF(粗誘!$K25=0,0,粗誘!C25/粗誘!$K25)</f>
        <v>6.5401246218004423E-3</v>
      </c>
      <c r="D25" s="46">
        <f>IF(粗誘!$K25=0,0,粗誘!D25/粗誘!$K25)</f>
        <v>0.34060379080284447</v>
      </c>
      <c r="E25" s="46">
        <f>IF(粗誘!$K25=0,0,粗誘!E25/粗誘!$K25)</f>
        <v>3.8732766767755895E-2</v>
      </c>
      <c r="F25" s="46">
        <f>IF(粗誘!$K25=0,0,粗誘!F25/粗誘!$K25)</f>
        <v>5.42853492676682E-3</v>
      </c>
      <c r="G25" s="46">
        <f>IF(粗誘!$K25=0,0,粗誘!G25/粗誘!$K25)</f>
        <v>3.9360250292692883E-2</v>
      </c>
      <c r="H25" s="46">
        <f>IF(粗誘!$K25=0,0,粗誘!H25/粗誘!$K25)</f>
        <v>-4.730632889342561E-4</v>
      </c>
      <c r="I25" s="48">
        <f>IF(粗誘!$K25=0,0,粗誘!I25/粗誘!$K25)</f>
        <v>0.11535729107787029</v>
      </c>
      <c r="J25" s="47">
        <f>IF(粗誘!$K25=0,0,粗誘!J25/粗誘!$K25)</f>
        <v>0.45445030479920334</v>
      </c>
      <c r="K25" s="47">
        <f>IF(粗誘!$K25=0,0,粗誘!K25/粗誘!$K25)</f>
        <v>1</v>
      </c>
    </row>
    <row r="26" spans="1:11" s="64" customFormat="1" ht="17" customHeight="1" x14ac:dyDescent="0.2">
      <c r="A26" s="44" t="s">
        <v>23</v>
      </c>
      <c r="B26" s="90" t="s">
        <v>78</v>
      </c>
      <c r="C26" s="46">
        <f>IF(粗誘!$K26=0,0,粗誘!C26/粗誘!$K26)</f>
        <v>1.1704498306364098E-2</v>
      </c>
      <c r="D26" s="46">
        <f>IF(粗誘!$K26=0,0,粗誘!D26/粗誘!$K26)</f>
        <v>0.61841373127829069</v>
      </c>
      <c r="E26" s="46">
        <f>IF(粗誘!$K26=0,0,粗誘!E26/粗誘!$K26)</f>
        <v>5.9356268565864401E-2</v>
      </c>
      <c r="F26" s="46">
        <f>IF(粗誘!$K26=0,0,粗誘!F26/粗誘!$K26)</f>
        <v>7.4629006600552914E-3</v>
      </c>
      <c r="G26" s="46">
        <f>IF(粗誘!$K26=0,0,粗誘!G26/粗誘!$K26)</f>
        <v>7.4336718709027E-2</v>
      </c>
      <c r="H26" s="46">
        <f>IF(粗誘!$K26=0,0,粗誘!H26/粗誘!$K26)</f>
        <v>2.9811358324701019E-5</v>
      </c>
      <c r="I26" s="48">
        <f>IF(粗誘!$K26=0,0,粗誘!I26/粗誘!$K26)</f>
        <v>5.1367827958101353E-2</v>
      </c>
      <c r="J26" s="47">
        <f>IF(粗誘!$K26=0,0,粗誘!J26/粗誘!$K26)</f>
        <v>0.17732824316397247</v>
      </c>
      <c r="K26" s="47">
        <f>IF(粗誘!$K26=0,0,粗誘!K26/粗誘!$K26)</f>
        <v>1</v>
      </c>
    </row>
    <row r="27" spans="1:11" s="64" customFormat="1" ht="17" customHeight="1" x14ac:dyDescent="0.2">
      <c r="A27" s="44" t="s">
        <v>24</v>
      </c>
      <c r="B27" s="90" t="s">
        <v>79</v>
      </c>
      <c r="C27" s="46">
        <f>IF(粗誘!$K27=0,0,粗誘!C27/粗誘!$K27)</f>
        <v>4.2638082056387257E-3</v>
      </c>
      <c r="D27" s="46">
        <f>IF(粗誘!$K27=0,0,粗誘!D27/粗誘!$K27)</f>
        <v>6.3076652303024672E-2</v>
      </c>
      <c r="E27" s="46">
        <f>IF(粗誘!$K27=0,0,粗誘!E27/粗誘!$K27)</f>
        <v>0.10572814716760633</v>
      </c>
      <c r="F27" s="46">
        <f>IF(粗誘!$K27=0,0,粗誘!F27/粗誘!$K27)</f>
        <v>2.6790382410450632E-3</v>
      </c>
      <c r="G27" s="46">
        <f>IF(粗誘!$K27=0,0,粗誘!G27/粗誘!$K27)</f>
        <v>1.881937579142234E-2</v>
      </c>
      <c r="H27" s="46">
        <f>IF(粗誘!$K27=0,0,粗誘!H27/粗誘!$K27)</f>
        <v>2.7735498616507395E-5</v>
      </c>
      <c r="I27" s="48">
        <f>IF(粗誘!$K27=0,0,粗誘!I27/粗誘!$K27)</f>
        <v>1.5740793932475395E-2</v>
      </c>
      <c r="J27" s="47">
        <f>IF(粗誘!$K27=0,0,粗誘!J27/粗誘!$K27)</f>
        <v>0.78966444886017095</v>
      </c>
      <c r="K27" s="47">
        <f>IF(粗誘!$K27=0,0,粗誘!K27/粗誘!$K27)</f>
        <v>1</v>
      </c>
    </row>
    <row r="28" spans="1:11" s="64" customFormat="1" ht="17" customHeight="1" x14ac:dyDescent="0.2">
      <c r="A28" s="44" t="s">
        <v>25</v>
      </c>
      <c r="B28" s="90" t="s">
        <v>80</v>
      </c>
      <c r="C28" s="46">
        <f>IF(粗誘!$K28=0,0,粗誘!C28/粗誘!$K28)</f>
        <v>1.6381311426711186E-2</v>
      </c>
      <c r="D28" s="46">
        <f>IF(粗誘!$K28=0,0,粗誘!D28/粗誘!$K28)</f>
        <v>0.38758953438999344</v>
      </c>
      <c r="E28" s="46">
        <f>IF(粗誘!$K28=0,0,粗誘!E28/粗誘!$K28)</f>
        <v>2.1032061722905136E-2</v>
      </c>
      <c r="F28" s="46">
        <f>IF(粗誘!$K28=0,0,粗誘!F28/粗誘!$K28)</f>
        <v>8.4169323933677414E-3</v>
      </c>
      <c r="G28" s="46">
        <f>IF(粗誘!$K28=0,0,粗誘!G28/粗誘!$K28)</f>
        <v>8.0878199652107352E-2</v>
      </c>
      <c r="H28" s="46">
        <f>IF(粗誘!$K28=0,0,粗誘!H28/粗誘!$K28)</f>
        <v>1.3327212901583627E-3</v>
      </c>
      <c r="I28" s="48">
        <f>IF(粗誘!$K28=0,0,粗誘!I28/粗誘!$K28)</f>
        <v>0.12823578902937449</v>
      </c>
      <c r="J28" s="47">
        <f>IF(粗誘!$K28=0,0,粗誘!J28/粗誘!$K28)</f>
        <v>0.3561334500953825</v>
      </c>
      <c r="K28" s="47">
        <f>IF(粗誘!$K28=0,0,粗誘!K28/粗誘!$K28)</f>
        <v>1</v>
      </c>
    </row>
    <row r="29" spans="1:11" s="64" customFormat="1" ht="17" customHeight="1" x14ac:dyDescent="0.2">
      <c r="A29" s="44" t="s">
        <v>26</v>
      </c>
      <c r="B29" s="90" t="s">
        <v>81</v>
      </c>
      <c r="C29" s="46">
        <f>IF(粗誘!$K29=0,0,粗誘!C29/粗誘!$K29)</f>
        <v>4.0738952484633021E-3</v>
      </c>
      <c r="D29" s="46">
        <f>IF(粗誘!$K29=0,0,粗誘!D29/粗誘!$K29)</f>
        <v>0.58089336669259795</v>
      </c>
      <c r="E29" s="46">
        <f>IF(粗誘!$K29=0,0,粗誘!E29/粗誘!$K29)</f>
        <v>3.2009163221124251E-2</v>
      </c>
      <c r="F29" s="46">
        <f>IF(粗誘!$K29=0,0,粗誘!F29/粗誘!$K29)</f>
        <v>7.281738922606272E-3</v>
      </c>
      <c r="G29" s="46">
        <f>IF(粗誘!$K29=0,0,粗誘!G29/粗誘!$K29)</f>
        <v>4.7581632946959905E-2</v>
      </c>
      <c r="H29" s="46">
        <f>IF(粗誘!$K29=0,0,粗誘!H29/粗誘!$K29)</f>
        <v>1.4477649495800447E-5</v>
      </c>
      <c r="I29" s="48">
        <f>IF(粗誘!$K29=0,0,粗誘!I29/粗誘!$K29)</f>
        <v>9.436721116130492E-2</v>
      </c>
      <c r="J29" s="47">
        <f>IF(粗誘!$K29=0,0,粗誘!J29/粗誘!$K29)</f>
        <v>0.23377851415744771</v>
      </c>
      <c r="K29" s="47">
        <f>IF(粗誘!$K29=0,0,粗誘!K29/粗誘!$K29)</f>
        <v>1</v>
      </c>
    </row>
    <row r="30" spans="1:11" s="64" customFormat="1" ht="17" customHeight="1" x14ac:dyDescent="0.2">
      <c r="A30" s="44" t="s">
        <v>27</v>
      </c>
      <c r="B30" s="90" t="s">
        <v>82</v>
      </c>
      <c r="C30" s="46">
        <f>IF(粗誘!$K30=0,0,粗誘!C30/粗誘!$K30)</f>
        <v>3.2219108089567455E-3</v>
      </c>
      <c r="D30" s="46">
        <f>IF(粗誘!$K30=0,0,粗誘!D30/粗誘!$K30)</f>
        <v>0.79927452363536422</v>
      </c>
      <c r="E30" s="46">
        <f>IF(粗誘!$K30=0,0,粗誘!E30/粗誘!$K30)</f>
        <v>1.729573981976959E-2</v>
      </c>
      <c r="F30" s="46">
        <f>IF(粗誘!$K30=0,0,粗誘!F30/粗誘!$K30)</f>
        <v>2.3735910386624348E-3</v>
      </c>
      <c r="G30" s="46">
        <f>IF(粗誘!$K30=0,0,粗誘!G30/粗誘!$K30)</f>
        <v>6.1265144500911015E-2</v>
      </c>
      <c r="H30" s="46">
        <f>IF(粗誘!$K30=0,0,粗誘!H30/粗誘!$K30)</f>
        <v>6.6006473376711952E-5</v>
      </c>
      <c r="I30" s="48">
        <f>IF(粗誘!$K30=0,0,粗誘!I30/粗誘!$K30)</f>
        <v>1.7342564923949245E-2</v>
      </c>
      <c r="J30" s="47">
        <f>IF(粗誘!$K30=0,0,粗誘!J30/粗誘!$K30)</f>
        <v>9.9160518799010153E-2</v>
      </c>
      <c r="K30" s="47">
        <f>IF(粗誘!$K30=0,0,粗誘!K30/粗誘!$K30)</f>
        <v>1</v>
      </c>
    </row>
    <row r="31" spans="1:11" s="64" customFormat="1" ht="17" customHeight="1" x14ac:dyDescent="0.2">
      <c r="A31" s="44" t="s">
        <v>28</v>
      </c>
      <c r="B31" s="90" t="s">
        <v>83</v>
      </c>
      <c r="C31" s="46">
        <f>IF(粗誘!$K31=0,0,粗誘!C31/粗誘!$K31)</f>
        <v>1.0161126051640771E-2</v>
      </c>
      <c r="D31" s="46">
        <f>IF(粗誘!$K31=0,0,粗誘!D31/粗誘!$K31)</f>
        <v>0.24725178389584132</v>
      </c>
      <c r="E31" s="46">
        <f>IF(粗誘!$K31=0,0,粗誘!E31/粗誘!$K31)</f>
        <v>3.3943118785347295E-2</v>
      </c>
      <c r="F31" s="46">
        <f>IF(粗誘!$K31=0,0,粗誘!F31/粗誘!$K31)</f>
        <v>1.190158219761224E-2</v>
      </c>
      <c r="G31" s="46">
        <f>IF(粗誘!$K31=0,0,粗誘!G31/粗誘!$K31)</f>
        <v>6.7902961241888646E-2</v>
      </c>
      <c r="H31" s="46">
        <f>IF(粗誘!$K31=0,0,粗誘!H31/粗誘!$K31)</f>
        <v>1.057726804873461E-3</v>
      </c>
      <c r="I31" s="48">
        <f>IF(粗誘!$K31=0,0,粗誘!I31/粗誘!$K31)</f>
        <v>0.14852689678378597</v>
      </c>
      <c r="J31" s="47">
        <f>IF(粗誘!$K31=0,0,粗誘!J31/粗誘!$K31)</f>
        <v>0.47925480423901029</v>
      </c>
      <c r="K31" s="47">
        <f>IF(粗誘!$K31=0,0,粗誘!K31/粗誘!$K31)</f>
        <v>1</v>
      </c>
    </row>
    <row r="32" spans="1:11" s="64" customFormat="1" ht="17" customHeight="1" x14ac:dyDescent="0.2">
      <c r="A32" s="44" t="s">
        <v>29</v>
      </c>
      <c r="B32" s="90" t="s">
        <v>84</v>
      </c>
      <c r="C32" s="46">
        <f>IF(粗誘!$K32=0,0,粗誘!C32/粗誘!$K32)</f>
        <v>5.2512815595486366E-3</v>
      </c>
      <c r="D32" s="46">
        <f>IF(粗誘!$K32=0,0,粗誘!D32/粗誘!$K32)</f>
        <v>0.26696415179216937</v>
      </c>
      <c r="E32" s="46">
        <f>IF(粗誘!$K32=0,0,粗誘!E32/粗誘!$K32)</f>
        <v>2.9769697817398404E-2</v>
      </c>
      <c r="F32" s="46">
        <f>IF(粗誘!$K32=0,0,粗誘!F32/粗誘!$K32)</f>
        <v>1.2229234279902497E-2</v>
      </c>
      <c r="G32" s="46">
        <f>IF(粗誘!$K32=0,0,粗誘!G32/粗誘!$K32)</f>
        <v>0.19024671810156044</v>
      </c>
      <c r="H32" s="46">
        <f>IF(粗誘!$K32=0,0,粗誘!H32/粗誘!$K32)</f>
        <v>-3.4294412989559756E-4</v>
      </c>
      <c r="I32" s="48">
        <f>IF(粗誘!$K32=0,0,粗誘!I32/粗誘!$K32)</f>
        <v>5.0240753778609148E-2</v>
      </c>
      <c r="J32" s="47">
        <f>IF(粗誘!$K32=0,0,粗誘!J32/粗誘!$K32)</f>
        <v>0.44564110680070701</v>
      </c>
      <c r="K32" s="47">
        <f>IF(粗誘!$K32=0,0,粗誘!K32/粗誘!$K32)</f>
        <v>1</v>
      </c>
    </row>
    <row r="33" spans="1:11" s="64" customFormat="1" ht="17" customHeight="1" x14ac:dyDescent="0.2">
      <c r="A33" s="44" t="s">
        <v>30</v>
      </c>
      <c r="B33" s="90" t="s">
        <v>85</v>
      </c>
      <c r="C33" s="46">
        <f>IF(粗誘!$K33=0,0,粗誘!C33/粗誘!$K33)</f>
        <v>9.0992828920927001E-5</v>
      </c>
      <c r="D33" s="46">
        <f>IF(粗誘!$K33=0,0,粗誘!D33/粗誘!$K33)</f>
        <v>4.8441282383471992E-2</v>
      </c>
      <c r="E33" s="46">
        <f>IF(粗誘!$K33=0,0,粗誘!E33/粗誘!$K33)</f>
        <v>0.9259782939164618</v>
      </c>
      <c r="F33" s="46">
        <f>IF(粗誘!$K33=0,0,粗誘!F33/粗誘!$K33)</f>
        <v>6.4440270192440139E-4</v>
      </c>
      <c r="G33" s="46">
        <f>IF(粗誘!$K33=0,0,粗誘!G33/粗誘!$K33)</f>
        <v>2.586137822859142E-3</v>
      </c>
      <c r="H33" s="46">
        <f>IF(粗誘!$K33=0,0,粗誘!H33/粗誘!$K33)</f>
        <v>-6.3733511240702851E-6</v>
      </c>
      <c r="I33" s="48">
        <f>IF(粗誘!$K33=0,0,粗誘!I33/粗誘!$K33)</f>
        <v>1.7863417061048294E-2</v>
      </c>
      <c r="J33" s="47">
        <f>IF(粗誘!$K33=0,0,粗誘!J33/粗誘!$K33)</f>
        <v>4.4018466364375295E-3</v>
      </c>
      <c r="K33" s="47">
        <f>IF(粗誘!$K33=0,0,粗誘!K33/粗誘!$K33)</f>
        <v>1</v>
      </c>
    </row>
    <row r="34" spans="1:11" s="64" customFormat="1" ht="17" customHeight="1" x14ac:dyDescent="0.2">
      <c r="A34" s="44" t="s">
        <v>31</v>
      </c>
      <c r="B34" s="90" t="s">
        <v>86</v>
      </c>
      <c r="C34" s="46">
        <f>IF(粗誘!$K34=0,0,粗誘!C34/粗誘!$K34)</f>
        <v>9.1480804271417218E-5</v>
      </c>
      <c r="D34" s="46">
        <f>IF(粗誘!$K34=0,0,粗誘!D34/粗誘!$K34)</f>
        <v>0.16444037204175885</v>
      </c>
      <c r="E34" s="46">
        <f>IF(粗誘!$K34=0,0,粗誘!E34/粗誘!$K34)</f>
        <v>0.23247997735833259</v>
      </c>
      <c r="F34" s="46">
        <f>IF(粗誘!$K34=0,0,粗誘!F34/粗誘!$K34)</f>
        <v>1.891921581593151E-2</v>
      </c>
      <c r="G34" s="46">
        <f>IF(粗誘!$K34=0,0,粗誘!G34/粗誘!$K34)</f>
        <v>0.46952642352544061</v>
      </c>
      <c r="H34" s="46">
        <f>IF(粗誘!$K34=0,0,粗誘!H34/粗誘!$K34)</f>
        <v>-1.0561150150269889E-6</v>
      </c>
      <c r="I34" s="48">
        <f>IF(粗誘!$K34=0,0,粗誘!I34/粗誘!$K34)</f>
        <v>8.9637057586857295E-3</v>
      </c>
      <c r="J34" s="47">
        <f>IF(粗誘!$K34=0,0,粗誘!J34/粗誘!$K34)</f>
        <v>0.10557988081059434</v>
      </c>
      <c r="K34" s="47">
        <f>IF(粗誘!$K34=0,0,粗誘!K34/粗誘!$K34)</f>
        <v>1</v>
      </c>
    </row>
    <row r="35" spans="1:11" s="64" customFormat="1" ht="17" customHeight="1" x14ac:dyDescent="0.2">
      <c r="A35" s="44" t="s">
        <v>32</v>
      </c>
      <c r="B35" s="90" t="s">
        <v>87</v>
      </c>
      <c r="C35" s="46">
        <f>IF(粗誘!$K35=0,0,粗誘!C35/粗誘!$K35)</f>
        <v>1.1746430553116484E-2</v>
      </c>
      <c r="D35" s="46">
        <f>IF(粗誘!$K35=0,0,粗誘!D35/粗誘!$K35)</f>
        <v>0.24731121780983858</v>
      </c>
      <c r="E35" s="46">
        <f>IF(粗誘!$K35=0,0,粗誘!E35/粗誘!$K35)</f>
        <v>0.73651689143707377</v>
      </c>
      <c r="F35" s="46">
        <f>IF(粗誘!$K35=0,0,粗誘!F35/粗誘!$K35)</f>
        <v>1.2179406855199834E-5</v>
      </c>
      <c r="G35" s="46">
        <f>IF(粗誘!$K35=0,0,粗誘!G35/粗誘!$K35)</f>
        <v>1.0017163677100154E-4</v>
      </c>
      <c r="H35" s="46">
        <f>IF(粗誘!$K35=0,0,粗誘!H35/粗誘!$K35)</f>
        <v>6.4549852892103277E-7</v>
      </c>
      <c r="I35" s="48">
        <f>IF(粗誘!$K35=0,0,粗誘!I35/粗誘!$K35)</f>
        <v>1.3801191802763712E-4</v>
      </c>
      <c r="J35" s="47">
        <f>IF(粗誘!$K35=0,0,粗誘!J35/粗誘!$K35)</f>
        <v>4.1744517397884189E-3</v>
      </c>
      <c r="K35" s="47">
        <f>IF(粗誘!$K35=0,0,粗誘!K35/粗誘!$K35)</f>
        <v>1</v>
      </c>
    </row>
    <row r="36" spans="1:11" s="64" customFormat="1" ht="17" customHeight="1" x14ac:dyDescent="0.2">
      <c r="A36" s="44" t="s">
        <v>33</v>
      </c>
      <c r="B36" s="90" t="s">
        <v>88</v>
      </c>
      <c r="C36" s="46">
        <f>IF(粗誘!$K36=0,0,粗誘!C36/粗誘!$K36)</f>
        <v>3.5675027225636311E-3</v>
      </c>
      <c r="D36" s="46">
        <f>IF(粗誘!$K36=0,0,粗誘!D36/粗誘!$K36)</f>
        <v>0.70470148161506618</v>
      </c>
      <c r="E36" s="46">
        <f>IF(粗誘!$K36=0,0,粗誘!E36/粗誘!$K36)</f>
        <v>3.0000189015196188E-2</v>
      </c>
      <c r="F36" s="46">
        <f>IF(粗誘!$K36=0,0,粗誘!F36/粗誘!$K36)</f>
        <v>5.8267629316289199E-3</v>
      </c>
      <c r="G36" s="46">
        <f>IF(粗誘!$K36=0,0,粗誘!G36/粗誘!$K36)</f>
        <v>4.6595586807733132E-2</v>
      </c>
      <c r="H36" s="46">
        <f>IF(粗誘!$K36=0,0,粗誘!H36/粗誘!$K36)</f>
        <v>-1.7918266287720559E-5</v>
      </c>
      <c r="I36" s="48">
        <f>IF(粗誘!$K36=0,0,粗誘!I36/粗誘!$K36)</f>
        <v>2.8650286826818805E-2</v>
      </c>
      <c r="J36" s="47">
        <f>IF(粗誘!$K36=0,0,粗誘!J36/粗誘!$K36)</f>
        <v>0.18067610834728079</v>
      </c>
      <c r="K36" s="47">
        <f>IF(粗誘!$K36=0,0,粗誘!K36/粗誘!$K36)</f>
        <v>1</v>
      </c>
    </row>
    <row r="37" spans="1:11" s="64" customFormat="1" ht="17" customHeight="1" x14ac:dyDescent="0.2">
      <c r="A37" s="44" t="s">
        <v>34</v>
      </c>
      <c r="B37" s="90" t="s">
        <v>89</v>
      </c>
      <c r="C37" s="46">
        <f>IF(粗誘!$K37=0,0,粗誘!C37/粗誘!$K37)</f>
        <v>7.3039258038765167E-3</v>
      </c>
      <c r="D37" s="46">
        <f>IF(粗誘!$K37=0,0,粗誘!D37/粗誘!$K37)</f>
        <v>0.2487233637669817</v>
      </c>
      <c r="E37" s="46">
        <f>IF(粗誘!$K37=0,0,粗誘!E37/粗誘!$K37)</f>
        <v>7.9907851263305421E-2</v>
      </c>
      <c r="F37" s="46">
        <f>IF(粗誘!$K37=0,0,粗誘!F37/粗誘!$K37)</f>
        <v>2.3645575521348248E-2</v>
      </c>
      <c r="G37" s="46">
        <f>IF(粗誘!$K37=0,0,粗誘!G37/粗誘!$K37)</f>
        <v>0.14907083545333533</v>
      </c>
      <c r="H37" s="46">
        <f>IF(粗誘!$K37=0,0,粗誘!H37/粗誘!$K37)</f>
        <v>5.0266029004188966E-5</v>
      </c>
      <c r="I37" s="48">
        <f>IF(粗誘!$K37=0,0,粗誘!I37/粗誘!$K37)</f>
        <v>0.14782432447622781</v>
      </c>
      <c r="J37" s="47">
        <f>IF(粗誘!$K37=0,0,粗誘!J37/粗誘!$K37)</f>
        <v>0.34347385768592081</v>
      </c>
      <c r="K37" s="47">
        <f>IF(粗誘!$K37=0,0,粗誘!K37/粗誘!$K37)</f>
        <v>1</v>
      </c>
    </row>
    <row r="38" spans="1:11" s="64" customFormat="1" ht="17" customHeight="1" x14ac:dyDescent="0.2">
      <c r="A38" s="44" t="s">
        <v>35</v>
      </c>
      <c r="B38" s="90" t="s">
        <v>90</v>
      </c>
      <c r="C38" s="46">
        <f>IF(粗誘!$K38=0,0,粗誘!C38/粗誘!$K38)</f>
        <v>9.4341000179559931E-2</v>
      </c>
      <c r="D38" s="46">
        <f>IF(粗誘!$K38=0,0,粗誘!D38/粗誘!$K38)</f>
        <v>0.61735100618827976</v>
      </c>
      <c r="E38" s="46">
        <f>IF(粗誘!$K38=0,0,粗誘!E38/粗誘!$K38)</f>
        <v>2.0180367638511564E-2</v>
      </c>
      <c r="F38" s="46">
        <f>IF(粗誘!$K38=0,0,粗誘!F38/粗誘!$K38)</f>
        <v>4.0814025409942562E-4</v>
      </c>
      <c r="G38" s="46">
        <f>IF(粗誘!$K38=0,0,粗誘!G38/粗誘!$K38)</f>
        <v>8.490546179736989E-3</v>
      </c>
      <c r="H38" s="46">
        <f>IF(粗誘!$K38=0,0,粗誘!H38/粗誘!$K38)</f>
        <v>3.0668442764936776E-7</v>
      </c>
      <c r="I38" s="48">
        <f>IF(粗誘!$K38=0,0,粗誘!I38/粗誘!$K38)</f>
        <v>1.1872705472003687E-2</v>
      </c>
      <c r="J38" s="47">
        <f>IF(粗誘!$K38=0,0,粗誘!J38/粗誘!$K38)</f>
        <v>0.24735592740338111</v>
      </c>
      <c r="K38" s="47">
        <f>IF(粗誘!$K38=0,0,粗誘!K38/粗誘!$K38)</f>
        <v>1</v>
      </c>
    </row>
    <row r="39" spans="1:11" s="64" customFormat="1" ht="17" customHeight="1" x14ac:dyDescent="0.2">
      <c r="A39" s="44" t="s">
        <v>36</v>
      </c>
      <c r="B39" s="90" t="s">
        <v>91</v>
      </c>
      <c r="C39" s="46">
        <f>IF(粗誘!$K39=0,0,粗誘!C39/粗誘!$K39)</f>
        <v>0</v>
      </c>
      <c r="D39" s="46">
        <f>IF(粗誘!$K39=0,0,粗誘!D39/粗誘!$K39)</f>
        <v>0</v>
      </c>
      <c r="E39" s="46">
        <f>IF(粗誘!$K39=0,0,粗誘!E39/粗誘!$K39)</f>
        <v>0</v>
      </c>
      <c r="F39" s="46">
        <f>IF(粗誘!$K39=0,0,粗誘!F39/粗誘!$K39)</f>
        <v>0</v>
      </c>
      <c r="G39" s="46">
        <f>IF(粗誘!$K39=0,0,粗誘!G39/粗誘!$K39)</f>
        <v>0</v>
      </c>
      <c r="H39" s="46">
        <f>IF(粗誘!$K39=0,0,粗誘!H39/粗誘!$K39)</f>
        <v>0</v>
      </c>
      <c r="I39" s="48">
        <f>IF(粗誘!$K39=0,0,粗誘!I39/粗誘!$K39)</f>
        <v>0</v>
      </c>
      <c r="J39" s="47">
        <f>IF(粗誘!$K39=0,0,粗誘!J39/粗誘!$K39)</f>
        <v>0</v>
      </c>
      <c r="K39" s="47">
        <f>IF(粗誘!$K39=0,0,粗誘!K39/粗誘!$K39)</f>
        <v>0</v>
      </c>
    </row>
    <row r="40" spans="1:11" s="64" customFormat="1" ht="17" customHeight="1" x14ac:dyDescent="0.2">
      <c r="A40" s="44" t="s">
        <v>37</v>
      </c>
      <c r="B40" s="90" t="s">
        <v>92</v>
      </c>
      <c r="C40" s="46">
        <f>IF(粗誘!$K40=0,0,粗誘!C40/粗誘!$K40)</f>
        <v>3.1129676292602831E-3</v>
      </c>
      <c r="D40" s="46">
        <f>IF(粗誘!$K40=0,0,粗誘!D40/粗誘!$K40)</f>
        <v>0.10263482895295241</v>
      </c>
      <c r="E40" s="46">
        <f>IF(粗誘!$K40=0,0,粗誘!E40/粗誘!$K40)</f>
        <v>2.2229933848649113E-2</v>
      </c>
      <c r="F40" s="46">
        <f>IF(粗誘!$K40=0,0,粗誘!F40/粗誘!$K40)</f>
        <v>2.204574552838387E-2</v>
      </c>
      <c r="G40" s="46">
        <f>IF(粗誘!$K40=0,0,粗誘!G40/粗誘!$K40)</f>
        <v>8.8474700949919174E-2</v>
      </c>
      <c r="H40" s="46">
        <f>IF(粗誘!$K40=0,0,粗誘!H40/粗誘!$K40)</f>
        <v>-2.1803955294522694E-4</v>
      </c>
      <c r="I40" s="48">
        <f>IF(粗誘!$K40=0,0,粗誘!I40/粗誘!$K40)</f>
        <v>0.61112770883673617</v>
      </c>
      <c r="J40" s="47">
        <f>IF(粗誘!$K40=0,0,粗誘!J40/粗誘!$K40)</f>
        <v>0.15059215380704408</v>
      </c>
      <c r="K40" s="47">
        <f>IF(粗誘!$K40=0,0,粗誘!K40/粗誘!$K40)</f>
        <v>1</v>
      </c>
    </row>
    <row r="41" spans="1:11" s="64" customFormat="1" ht="17" customHeight="1" x14ac:dyDescent="0.2">
      <c r="A41" s="50"/>
      <c r="B41" s="93" t="s">
        <v>122</v>
      </c>
      <c r="C41" s="51">
        <f>IF(粗誘!$K41=0,0,粗誘!C41/粗誘!$K41)</f>
        <v>8.909272534649279E-3</v>
      </c>
      <c r="D41" s="51">
        <f>IF(粗誘!$K41=0,0,粗誘!D41/粗誘!$K41)</f>
        <v>0.27862566366879904</v>
      </c>
      <c r="E41" s="51">
        <f>IF(粗誘!$K41=0,0,粗誘!E41/粗誘!$K41)</f>
        <v>0.10458746259211618</v>
      </c>
      <c r="F41" s="51">
        <f>IF(粗誘!$K41=0,0,粗誘!F41/粗誘!$K41)</f>
        <v>1.8923676232993517E-2</v>
      </c>
      <c r="G41" s="51">
        <f>IF(粗誘!$K41=0,0,粗誘!G41/粗誘!$K41)</f>
        <v>0.11973021138635619</v>
      </c>
      <c r="H41" s="51">
        <f>IF(粗誘!$K41=0,0,粗誘!H41/粗誘!$K41)</f>
        <v>-5.7125061065495115E-5</v>
      </c>
      <c r="I41" s="53">
        <f>IF(粗誘!$K41=0,0,粗誘!I41/粗誘!$K41)</f>
        <v>0.14017801232011684</v>
      </c>
      <c r="J41" s="52">
        <f>IF(粗誘!$K41=0,0,粗誘!J41/粗誘!$K41)</f>
        <v>0.32910282632603449</v>
      </c>
      <c r="K41" s="52">
        <f>IF(粗誘!$K41=0,0,粗誘!K41/粗誘!$K41)</f>
        <v>1</v>
      </c>
    </row>
    <row r="42" spans="1:11" s="64" customFormat="1" ht="17" customHeight="1" x14ac:dyDescent="0.2">
      <c r="A42" s="63"/>
      <c r="B42" s="164" t="s">
        <v>223</v>
      </c>
      <c r="C42" s="49"/>
      <c r="D42" s="49"/>
      <c r="E42" s="49"/>
      <c r="F42" s="49"/>
      <c r="G42" s="49"/>
      <c r="H42" s="49"/>
      <c r="I42" s="49"/>
      <c r="J42" s="49"/>
      <c r="K42" s="49"/>
    </row>
    <row r="43" spans="1:11" s="64" customFormat="1" ht="17" customHeight="1" x14ac:dyDescent="0.2">
      <c r="A43" s="152" t="s">
        <v>1</v>
      </c>
      <c r="B43" s="153" t="s">
        <v>57</v>
      </c>
      <c r="C43" s="154">
        <f>ROUND(C4,4)</f>
        <v>1.2699999999999999E-2</v>
      </c>
      <c r="D43" s="154">
        <f t="shared" ref="D43:K43" si="0">ROUND(D4,4)</f>
        <v>0.33090000000000003</v>
      </c>
      <c r="E43" s="154">
        <f t="shared" si="0"/>
        <v>8.9999999999999993E-3</v>
      </c>
      <c r="F43" s="154">
        <f t="shared" si="0"/>
        <v>1.1000000000000001E-3</v>
      </c>
      <c r="G43" s="154">
        <f t="shared" si="0"/>
        <v>1.8700000000000001E-2</v>
      </c>
      <c r="H43" s="154">
        <f t="shared" si="0"/>
        <v>2E-3</v>
      </c>
      <c r="I43" s="154">
        <f t="shared" si="0"/>
        <v>1.89E-2</v>
      </c>
      <c r="J43" s="154">
        <f t="shared" si="0"/>
        <v>0.60660000000000003</v>
      </c>
      <c r="K43" s="155">
        <f t="shared" si="0"/>
        <v>1</v>
      </c>
    </row>
    <row r="44" spans="1:11" s="64" customFormat="1" ht="17" customHeight="1" x14ac:dyDescent="0.2">
      <c r="A44" s="156" t="s">
        <v>2</v>
      </c>
      <c r="B44" s="157" t="s">
        <v>58</v>
      </c>
      <c r="C44" s="158">
        <f t="shared" ref="C44:K59" si="1">ROUND(C5,4)</f>
        <v>3.3E-3</v>
      </c>
      <c r="D44" s="158">
        <f t="shared" si="1"/>
        <v>0.1845</v>
      </c>
      <c r="E44" s="158">
        <f t="shared" si="1"/>
        <v>2.1499999999999998E-2</v>
      </c>
      <c r="F44" s="158">
        <f t="shared" si="1"/>
        <v>7.1999999999999998E-3</v>
      </c>
      <c r="G44" s="158">
        <f t="shared" si="1"/>
        <v>3.3799999999999997E-2</v>
      </c>
      <c r="H44" s="158">
        <f t="shared" si="1"/>
        <v>1.6999999999999999E-3</v>
      </c>
      <c r="I44" s="158">
        <f t="shared" si="1"/>
        <v>0.2112</v>
      </c>
      <c r="J44" s="158">
        <f t="shared" si="1"/>
        <v>0.53680000000000005</v>
      </c>
      <c r="K44" s="159">
        <f t="shared" si="1"/>
        <v>1</v>
      </c>
    </row>
    <row r="45" spans="1:11" s="64" customFormat="1" ht="17" customHeight="1" x14ac:dyDescent="0.2">
      <c r="A45" s="156" t="s">
        <v>3</v>
      </c>
      <c r="B45" s="157" t="s">
        <v>59</v>
      </c>
      <c r="C45" s="158">
        <f t="shared" si="1"/>
        <v>1.29E-2</v>
      </c>
      <c r="D45" s="158">
        <f t="shared" si="1"/>
        <v>0.2727</v>
      </c>
      <c r="E45" s="158">
        <f t="shared" si="1"/>
        <v>4.5999999999999999E-3</v>
      </c>
      <c r="F45" s="158">
        <f t="shared" si="1"/>
        <v>1E-4</v>
      </c>
      <c r="G45" s="158">
        <f t="shared" si="1"/>
        <v>2.0999999999999999E-3</v>
      </c>
      <c r="H45" s="158">
        <f t="shared" si="1"/>
        <v>-6.9999999999999999E-4</v>
      </c>
      <c r="I45" s="158">
        <f t="shared" si="1"/>
        <v>2.1100000000000001E-2</v>
      </c>
      <c r="J45" s="158">
        <f t="shared" si="1"/>
        <v>0.68710000000000004</v>
      </c>
      <c r="K45" s="159">
        <f t="shared" si="1"/>
        <v>1</v>
      </c>
    </row>
    <row r="46" spans="1:11" s="64" customFormat="1" ht="17" customHeight="1" x14ac:dyDescent="0.2">
      <c r="A46" s="156" t="s">
        <v>4</v>
      </c>
      <c r="B46" s="157" t="s">
        <v>60</v>
      </c>
      <c r="C46" s="158">
        <f t="shared" si="1"/>
        <v>4.4000000000000003E-3</v>
      </c>
      <c r="D46" s="158">
        <f t="shared" si="1"/>
        <v>0.12690000000000001</v>
      </c>
      <c r="E46" s="158">
        <f t="shared" si="1"/>
        <v>8.3999999999999995E-3</v>
      </c>
      <c r="F46" s="158">
        <f t="shared" si="1"/>
        <v>1.9E-3</v>
      </c>
      <c r="G46" s="158">
        <f t="shared" si="1"/>
        <v>1.34E-2</v>
      </c>
      <c r="H46" s="158">
        <f t="shared" si="1"/>
        <v>-1.9E-3</v>
      </c>
      <c r="I46" s="158">
        <f t="shared" si="1"/>
        <v>0.1404</v>
      </c>
      <c r="J46" s="158">
        <f t="shared" si="1"/>
        <v>0.70640000000000003</v>
      </c>
      <c r="K46" s="159">
        <f t="shared" si="1"/>
        <v>1</v>
      </c>
    </row>
    <row r="47" spans="1:11" s="64" customFormat="1" ht="17" customHeight="1" x14ac:dyDescent="0.2">
      <c r="A47" s="156" t="s">
        <v>5</v>
      </c>
      <c r="B47" s="157" t="s">
        <v>61</v>
      </c>
      <c r="C47" s="158">
        <f t="shared" si="1"/>
        <v>6.4000000000000003E-3</v>
      </c>
      <c r="D47" s="158">
        <f t="shared" si="1"/>
        <v>7.7100000000000002E-2</v>
      </c>
      <c r="E47" s="158">
        <f t="shared" si="1"/>
        <v>2.4899999999999999E-2</v>
      </c>
      <c r="F47" s="158">
        <f t="shared" si="1"/>
        <v>2.5999999999999999E-2</v>
      </c>
      <c r="G47" s="158">
        <f t="shared" si="1"/>
        <v>0.1048</v>
      </c>
      <c r="H47" s="158">
        <f t="shared" si="1"/>
        <v>-4.0000000000000001E-3</v>
      </c>
      <c r="I47" s="158">
        <f t="shared" si="1"/>
        <v>5.6300000000000003E-2</v>
      </c>
      <c r="J47" s="158">
        <f t="shared" si="1"/>
        <v>0.70850000000000002</v>
      </c>
      <c r="K47" s="159">
        <f t="shared" si="1"/>
        <v>1</v>
      </c>
    </row>
    <row r="48" spans="1:11" s="64" customFormat="1" ht="17" customHeight="1" x14ac:dyDescent="0.2">
      <c r="A48" s="156" t="s">
        <v>6</v>
      </c>
      <c r="B48" s="157" t="s">
        <v>62</v>
      </c>
      <c r="C48" s="158">
        <f t="shared" si="1"/>
        <v>3.8999999999999998E-3</v>
      </c>
      <c r="D48" s="158">
        <f t="shared" si="1"/>
        <v>5.6399999999999999E-2</v>
      </c>
      <c r="E48" s="158">
        <f t="shared" si="1"/>
        <v>6.9400000000000003E-2</v>
      </c>
      <c r="F48" s="158">
        <f t="shared" si="1"/>
        <v>1.5E-3</v>
      </c>
      <c r="G48" s="158">
        <f t="shared" si="1"/>
        <v>1.0699999999999999E-2</v>
      </c>
      <c r="H48" s="158">
        <f t="shared" si="1"/>
        <v>1.9E-3</v>
      </c>
      <c r="I48" s="158">
        <f t="shared" si="1"/>
        <v>0.1171</v>
      </c>
      <c r="J48" s="158">
        <f t="shared" si="1"/>
        <v>0.73919999999999997</v>
      </c>
      <c r="K48" s="159">
        <f t="shared" si="1"/>
        <v>1</v>
      </c>
    </row>
    <row r="49" spans="1:11" s="64" customFormat="1" ht="17" customHeight="1" x14ac:dyDescent="0.2">
      <c r="A49" s="156" t="s">
        <v>7</v>
      </c>
      <c r="B49" s="157" t="s">
        <v>63</v>
      </c>
      <c r="C49" s="158">
        <f t="shared" si="1"/>
        <v>4.3E-3</v>
      </c>
      <c r="D49" s="158">
        <f t="shared" si="1"/>
        <v>0.22570000000000001</v>
      </c>
      <c r="E49" s="158">
        <f t="shared" si="1"/>
        <v>2.5700000000000001E-2</v>
      </c>
      <c r="F49" s="158">
        <f t="shared" si="1"/>
        <v>9.4999999999999998E-3</v>
      </c>
      <c r="G49" s="158">
        <f t="shared" si="1"/>
        <v>4.19E-2</v>
      </c>
      <c r="H49" s="158">
        <f t="shared" si="1"/>
        <v>1.1999999999999999E-3</v>
      </c>
      <c r="I49" s="158">
        <f t="shared" si="1"/>
        <v>9.9400000000000002E-2</v>
      </c>
      <c r="J49" s="158">
        <f t="shared" si="1"/>
        <v>0.59209999999999996</v>
      </c>
      <c r="K49" s="159">
        <f t="shared" si="1"/>
        <v>1</v>
      </c>
    </row>
    <row r="50" spans="1:11" s="64" customFormat="1" ht="17" customHeight="1" x14ac:dyDescent="0.2">
      <c r="A50" s="156" t="s">
        <v>8</v>
      </c>
      <c r="B50" s="157" t="s">
        <v>64</v>
      </c>
      <c r="C50" s="158">
        <f t="shared" si="1"/>
        <v>1.1999999999999999E-3</v>
      </c>
      <c r="D50" s="158">
        <f t="shared" si="1"/>
        <v>3.8199999999999998E-2</v>
      </c>
      <c r="E50" s="158">
        <f t="shared" si="1"/>
        <v>6.7999999999999996E-3</v>
      </c>
      <c r="F50" s="158">
        <f t="shared" si="1"/>
        <v>4.1999999999999997E-3</v>
      </c>
      <c r="G50" s="158">
        <f t="shared" si="1"/>
        <v>2.3E-2</v>
      </c>
      <c r="H50" s="158">
        <f t="shared" si="1"/>
        <v>-1.2999999999999999E-3</v>
      </c>
      <c r="I50" s="158">
        <f t="shared" si="1"/>
        <v>0.23050000000000001</v>
      </c>
      <c r="J50" s="158">
        <f t="shared" si="1"/>
        <v>0.69750000000000001</v>
      </c>
      <c r="K50" s="159">
        <f t="shared" si="1"/>
        <v>1</v>
      </c>
    </row>
    <row r="51" spans="1:11" s="64" customFormat="1" ht="17" customHeight="1" x14ac:dyDescent="0.2">
      <c r="A51" s="156" t="s">
        <v>9</v>
      </c>
      <c r="B51" s="157" t="s">
        <v>65</v>
      </c>
      <c r="C51" s="158">
        <f t="shared" si="1"/>
        <v>8.9999999999999998E-4</v>
      </c>
      <c r="D51" s="158">
        <f t="shared" si="1"/>
        <v>1.8599999999999998E-2</v>
      </c>
      <c r="E51" s="158">
        <f t="shared" si="1"/>
        <v>4.8999999999999998E-3</v>
      </c>
      <c r="F51" s="158">
        <f t="shared" si="1"/>
        <v>3.0300000000000001E-2</v>
      </c>
      <c r="G51" s="158">
        <f t="shared" si="1"/>
        <v>9.6000000000000002E-2</v>
      </c>
      <c r="H51" s="158">
        <f t="shared" si="1"/>
        <v>-1.4E-3</v>
      </c>
      <c r="I51" s="158">
        <f t="shared" si="1"/>
        <v>0.1691</v>
      </c>
      <c r="J51" s="158">
        <f t="shared" si="1"/>
        <v>0.68159999999999998</v>
      </c>
      <c r="K51" s="159">
        <f t="shared" si="1"/>
        <v>1</v>
      </c>
    </row>
    <row r="52" spans="1:11" s="64" customFormat="1" ht="17" customHeight="1" x14ac:dyDescent="0.2">
      <c r="A52" s="156" t="s">
        <v>10</v>
      </c>
      <c r="B52" s="157" t="s">
        <v>66</v>
      </c>
      <c r="C52" s="158">
        <f t="shared" si="1"/>
        <v>2.0000000000000001E-4</v>
      </c>
      <c r="D52" s="158">
        <f t="shared" si="1"/>
        <v>1.06E-2</v>
      </c>
      <c r="E52" s="158">
        <f t="shared" si="1"/>
        <v>1E-3</v>
      </c>
      <c r="F52" s="158">
        <f t="shared" si="1"/>
        <v>7.1000000000000004E-3</v>
      </c>
      <c r="G52" s="158">
        <f t="shared" si="1"/>
        <v>2.2599999999999999E-2</v>
      </c>
      <c r="H52" s="158">
        <f t="shared" si="1"/>
        <v>-5.4000000000000003E-3</v>
      </c>
      <c r="I52" s="158">
        <f t="shared" si="1"/>
        <v>0.249</v>
      </c>
      <c r="J52" s="158">
        <f t="shared" si="1"/>
        <v>0.71479999999999999</v>
      </c>
      <c r="K52" s="159">
        <f t="shared" si="1"/>
        <v>1</v>
      </c>
    </row>
    <row r="53" spans="1:11" s="64" customFormat="1" ht="17" customHeight="1" x14ac:dyDescent="0.2">
      <c r="A53" s="156" t="s">
        <v>11</v>
      </c>
      <c r="B53" s="157" t="s">
        <v>67</v>
      </c>
      <c r="C53" s="158">
        <f t="shared" si="1"/>
        <v>4.0000000000000002E-4</v>
      </c>
      <c r="D53" s="158">
        <f t="shared" si="1"/>
        <v>2.0899999999999998E-2</v>
      </c>
      <c r="E53" s="158">
        <f t="shared" si="1"/>
        <v>3.7000000000000002E-3</v>
      </c>
      <c r="F53" s="158">
        <f t="shared" si="1"/>
        <v>6.1000000000000004E-3</v>
      </c>
      <c r="G53" s="158">
        <f t="shared" si="1"/>
        <v>2.0899999999999998E-2</v>
      </c>
      <c r="H53" s="158">
        <f t="shared" si="1"/>
        <v>-2.5999999999999999E-3</v>
      </c>
      <c r="I53" s="158">
        <f t="shared" si="1"/>
        <v>0.27089999999999997</v>
      </c>
      <c r="J53" s="158">
        <f t="shared" si="1"/>
        <v>0.67959999999999998</v>
      </c>
      <c r="K53" s="159">
        <f t="shared" si="1"/>
        <v>1</v>
      </c>
    </row>
    <row r="54" spans="1:11" s="64" customFormat="1" ht="17" customHeight="1" x14ac:dyDescent="0.2">
      <c r="A54" s="156" t="s">
        <v>12</v>
      </c>
      <c r="B54" s="157" t="s">
        <v>68</v>
      </c>
      <c r="C54" s="158">
        <f t="shared" si="1"/>
        <v>1.8E-3</v>
      </c>
      <c r="D54" s="158">
        <f t="shared" si="1"/>
        <v>2.9000000000000001E-2</v>
      </c>
      <c r="E54" s="158">
        <f t="shared" si="1"/>
        <v>5.7999999999999996E-3</v>
      </c>
      <c r="F54" s="158">
        <f t="shared" si="1"/>
        <v>3.6900000000000002E-2</v>
      </c>
      <c r="G54" s="158">
        <f t="shared" si="1"/>
        <v>0.12859999999999999</v>
      </c>
      <c r="H54" s="158">
        <f t="shared" si="1"/>
        <v>-3.3E-3</v>
      </c>
      <c r="I54" s="158">
        <f t="shared" si="1"/>
        <v>0.1047</v>
      </c>
      <c r="J54" s="158">
        <f t="shared" si="1"/>
        <v>0.69650000000000001</v>
      </c>
      <c r="K54" s="159">
        <f t="shared" si="1"/>
        <v>1</v>
      </c>
    </row>
    <row r="55" spans="1:11" s="64" customFormat="1" ht="17" customHeight="1" x14ac:dyDescent="0.2">
      <c r="A55" s="156" t="s">
        <v>13</v>
      </c>
      <c r="B55" s="157" t="s">
        <v>69</v>
      </c>
      <c r="C55" s="158">
        <f t="shared" si="1"/>
        <v>2.0000000000000001E-4</v>
      </c>
      <c r="D55" s="158">
        <f t="shared" si="1"/>
        <v>8.9999999999999993E-3</v>
      </c>
      <c r="E55" s="158">
        <f t="shared" si="1"/>
        <v>1.9E-3</v>
      </c>
      <c r="F55" s="158">
        <f t="shared" si="1"/>
        <v>7.0000000000000001E-3</v>
      </c>
      <c r="G55" s="158">
        <f t="shared" si="1"/>
        <v>0.14169999999999999</v>
      </c>
      <c r="H55" s="158">
        <f t="shared" si="1"/>
        <v>6.9999999999999999E-4</v>
      </c>
      <c r="I55" s="158">
        <f t="shared" si="1"/>
        <v>0.159</v>
      </c>
      <c r="J55" s="158">
        <f t="shared" si="1"/>
        <v>0.68049999999999999</v>
      </c>
      <c r="K55" s="159">
        <f t="shared" si="1"/>
        <v>1</v>
      </c>
    </row>
    <row r="56" spans="1:11" s="64" customFormat="1" ht="17" customHeight="1" x14ac:dyDescent="0.2">
      <c r="A56" s="156" t="s">
        <v>14</v>
      </c>
      <c r="B56" s="157" t="s">
        <v>70</v>
      </c>
      <c r="C56" s="158">
        <f t="shared" si="1"/>
        <v>1E-4</v>
      </c>
      <c r="D56" s="158">
        <f t="shared" si="1"/>
        <v>4.1999999999999997E-3</v>
      </c>
      <c r="E56" s="158">
        <f t="shared" si="1"/>
        <v>1.2999999999999999E-3</v>
      </c>
      <c r="F56" s="158">
        <f t="shared" si="1"/>
        <v>8.0000000000000004E-4</v>
      </c>
      <c r="G56" s="158">
        <f t="shared" si="1"/>
        <v>0.19689999999999999</v>
      </c>
      <c r="H56" s="158">
        <f t="shared" si="1"/>
        <v>-2.0000000000000001E-4</v>
      </c>
      <c r="I56" s="158">
        <f t="shared" si="1"/>
        <v>0.3301</v>
      </c>
      <c r="J56" s="158">
        <f t="shared" si="1"/>
        <v>0.46679999999999999</v>
      </c>
      <c r="K56" s="159">
        <f t="shared" si="1"/>
        <v>1</v>
      </c>
    </row>
    <row r="57" spans="1:11" s="64" customFormat="1" ht="17" customHeight="1" x14ac:dyDescent="0.2">
      <c r="A57" s="156" t="s">
        <v>15</v>
      </c>
      <c r="B57" s="157" t="s">
        <v>71</v>
      </c>
      <c r="C57" s="158">
        <f t="shared" si="1"/>
        <v>4.0000000000000002E-4</v>
      </c>
      <c r="D57" s="158">
        <f t="shared" si="1"/>
        <v>9.1000000000000004E-3</v>
      </c>
      <c r="E57" s="158">
        <f t="shared" si="1"/>
        <v>1.38E-2</v>
      </c>
      <c r="F57" s="158">
        <f t="shared" si="1"/>
        <v>4.8999999999999998E-3</v>
      </c>
      <c r="G57" s="158">
        <f t="shared" si="1"/>
        <v>5.5E-2</v>
      </c>
      <c r="H57" s="158">
        <f t="shared" si="1"/>
        <v>-1.4E-3</v>
      </c>
      <c r="I57" s="158">
        <f t="shared" si="1"/>
        <v>9.7199999999999995E-2</v>
      </c>
      <c r="J57" s="158">
        <f t="shared" si="1"/>
        <v>0.82099999999999995</v>
      </c>
      <c r="K57" s="159">
        <f t="shared" si="1"/>
        <v>1</v>
      </c>
    </row>
    <row r="58" spans="1:11" s="64" customFormat="1" ht="17" customHeight="1" x14ac:dyDescent="0.2">
      <c r="A58" s="156" t="s">
        <v>16</v>
      </c>
      <c r="B58" s="157" t="s">
        <v>72</v>
      </c>
      <c r="C58" s="158">
        <f t="shared" si="1"/>
        <v>2.9999999999999997E-4</v>
      </c>
      <c r="D58" s="158">
        <f t="shared" si="1"/>
        <v>1.4E-2</v>
      </c>
      <c r="E58" s="158">
        <f t="shared" si="1"/>
        <v>3.3999999999999998E-3</v>
      </c>
      <c r="F58" s="158">
        <f t="shared" si="1"/>
        <v>1.5E-3</v>
      </c>
      <c r="G58" s="158">
        <f t="shared" si="1"/>
        <v>1.6400000000000001E-2</v>
      </c>
      <c r="H58" s="158">
        <f t="shared" si="1"/>
        <v>6.9999999999999999E-4</v>
      </c>
      <c r="I58" s="158">
        <f t="shared" si="1"/>
        <v>0.36699999999999999</v>
      </c>
      <c r="J58" s="158">
        <f t="shared" si="1"/>
        <v>0.59670000000000001</v>
      </c>
      <c r="K58" s="159">
        <f t="shared" si="1"/>
        <v>1</v>
      </c>
    </row>
    <row r="59" spans="1:11" ht="18" customHeight="1" x14ac:dyDescent="0.2">
      <c r="A59" s="156" t="s">
        <v>17</v>
      </c>
      <c r="B59" s="157" t="s">
        <v>73</v>
      </c>
      <c r="C59" s="158">
        <f t="shared" si="1"/>
        <v>1.2999999999999999E-3</v>
      </c>
      <c r="D59" s="158">
        <f t="shared" si="1"/>
        <v>6.5699999999999995E-2</v>
      </c>
      <c r="E59" s="158">
        <f t="shared" si="1"/>
        <v>1.4E-3</v>
      </c>
      <c r="F59" s="158">
        <f t="shared" si="1"/>
        <v>5.4000000000000003E-3</v>
      </c>
      <c r="G59" s="158">
        <f t="shared" si="1"/>
        <v>8.8400000000000006E-2</v>
      </c>
      <c r="H59" s="158">
        <f t="shared" si="1"/>
        <v>-5.0000000000000001E-4</v>
      </c>
      <c r="I59" s="158">
        <f t="shared" si="1"/>
        <v>0.41039999999999999</v>
      </c>
      <c r="J59" s="158">
        <f t="shared" si="1"/>
        <v>0.42799999999999999</v>
      </c>
      <c r="K59" s="159">
        <f t="shared" si="1"/>
        <v>1</v>
      </c>
    </row>
    <row r="60" spans="1:11" ht="18" customHeight="1" x14ac:dyDescent="0.2">
      <c r="A60" s="156" t="s">
        <v>18</v>
      </c>
      <c r="B60" s="157" t="s">
        <v>74</v>
      </c>
      <c r="C60" s="158">
        <f t="shared" ref="C60:K75" si="2">ROUND(C21,4)</f>
        <v>1.1000000000000001E-3</v>
      </c>
      <c r="D60" s="158">
        <f t="shared" si="2"/>
        <v>9.5000000000000001E-2</v>
      </c>
      <c r="E60" s="158">
        <f t="shared" si="2"/>
        <v>1.1999999999999999E-3</v>
      </c>
      <c r="F60" s="158">
        <f t="shared" si="2"/>
        <v>1.7600000000000001E-2</v>
      </c>
      <c r="G60" s="158">
        <f t="shared" si="2"/>
        <v>0.1143</v>
      </c>
      <c r="H60" s="158">
        <f t="shared" si="2"/>
        <v>1E-4</v>
      </c>
      <c r="I60" s="158">
        <f t="shared" si="2"/>
        <v>0.3644</v>
      </c>
      <c r="J60" s="158">
        <f t="shared" si="2"/>
        <v>0.40639999999999998</v>
      </c>
      <c r="K60" s="159">
        <f t="shared" si="2"/>
        <v>1</v>
      </c>
    </row>
    <row r="61" spans="1:11" ht="18" customHeight="1" x14ac:dyDescent="0.2">
      <c r="A61" s="156" t="s">
        <v>19</v>
      </c>
      <c r="B61" s="157" t="s">
        <v>75</v>
      </c>
      <c r="C61" s="158">
        <f t="shared" si="2"/>
        <v>1E-4</v>
      </c>
      <c r="D61" s="158">
        <f t="shared" si="2"/>
        <v>3.2500000000000001E-2</v>
      </c>
      <c r="E61" s="158">
        <f t="shared" si="2"/>
        <v>8.0000000000000004E-4</v>
      </c>
      <c r="F61" s="158">
        <f t="shared" si="2"/>
        <v>1.1999999999999999E-3</v>
      </c>
      <c r="G61" s="158">
        <f t="shared" si="2"/>
        <v>1.6799999999999999E-2</v>
      </c>
      <c r="H61" s="158">
        <f t="shared" si="2"/>
        <v>-4.0000000000000002E-4</v>
      </c>
      <c r="I61" s="158">
        <f t="shared" si="2"/>
        <v>0.53120000000000001</v>
      </c>
      <c r="J61" s="158">
        <f t="shared" si="2"/>
        <v>0.41770000000000002</v>
      </c>
      <c r="K61" s="159">
        <f t="shared" si="2"/>
        <v>1</v>
      </c>
    </row>
    <row r="62" spans="1:11" ht="18" customHeight="1" x14ac:dyDescent="0.2">
      <c r="A62" s="156" t="s">
        <v>20</v>
      </c>
      <c r="B62" s="157" t="s">
        <v>76</v>
      </c>
      <c r="C62" s="158">
        <f t="shared" si="2"/>
        <v>9.9000000000000008E-3</v>
      </c>
      <c r="D62" s="158">
        <f t="shared" si="2"/>
        <v>0.1434</v>
      </c>
      <c r="E62" s="158">
        <f t="shared" si="2"/>
        <v>2.7199999999999998E-2</v>
      </c>
      <c r="F62" s="158">
        <f t="shared" si="2"/>
        <v>5.7000000000000002E-3</v>
      </c>
      <c r="G62" s="158">
        <f t="shared" si="2"/>
        <v>7.5999999999999998E-2</v>
      </c>
      <c r="H62" s="158">
        <f t="shared" si="2"/>
        <v>-3.2000000000000002E-3</v>
      </c>
      <c r="I62" s="158">
        <f t="shared" si="2"/>
        <v>6.1499999999999999E-2</v>
      </c>
      <c r="J62" s="158">
        <f t="shared" si="2"/>
        <v>0.67930000000000001</v>
      </c>
      <c r="K62" s="159">
        <f t="shared" si="2"/>
        <v>1</v>
      </c>
    </row>
    <row r="63" spans="1:11" ht="18" customHeight="1" x14ac:dyDescent="0.2">
      <c r="A63" s="156" t="s">
        <v>21</v>
      </c>
      <c r="B63" s="157" t="s">
        <v>77</v>
      </c>
      <c r="C63" s="158">
        <f t="shared" si="2"/>
        <v>6.9999999999999999E-4</v>
      </c>
      <c r="D63" s="158">
        <f t="shared" si="2"/>
        <v>3.2300000000000002E-2</v>
      </c>
      <c r="E63" s="158">
        <f t="shared" si="2"/>
        <v>9.1000000000000004E-3</v>
      </c>
      <c r="F63" s="158">
        <f t="shared" si="2"/>
        <v>0.23250000000000001</v>
      </c>
      <c r="G63" s="158">
        <f t="shared" si="2"/>
        <v>0.68369999999999997</v>
      </c>
      <c r="H63" s="158">
        <f t="shared" si="2"/>
        <v>0</v>
      </c>
      <c r="I63" s="158">
        <f t="shared" si="2"/>
        <v>1.11E-2</v>
      </c>
      <c r="J63" s="158">
        <f t="shared" si="2"/>
        <v>3.0800000000000001E-2</v>
      </c>
      <c r="K63" s="159">
        <f t="shared" si="2"/>
        <v>1</v>
      </c>
    </row>
    <row r="64" spans="1:11" ht="18" customHeight="1" x14ac:dyDescent="0.2">
      <c r="A64" s="156" t="s">
        <v>22</v>
      </c>
      <c r="B64" s="157" t="s">
        <v>176</v>
      </c>
      <c r="C64" s="158">
        <f t="shared" si="2"/>
        <v>6.4999999999999997E-3</v>
      </c>
      <c r="D64" s="158">
        <f t="shared" si="2"/>
        <v>0.34060000000000001</v>
      </c>
      <c r="E64" s="158">
        <f t="shared" si="2"/>
        <v>3.8699999999999998E-2</v>
      </c>
      <c r="F64" s="158">
        <f t="shared" si="2"/>
        <v>5.4000000000000003E-3</v>
      </c>
      <c r="G64" s="158">
        <f t="shared" si="2"/>
        <v>3.9399999999999998E-2</v>
      </c>
      <c r="H64" s="158">
        <f t="shared" si="2"/>
        <v>-5.0000000000000001E-4</v>
      </c>
      <c r="I64" s="158">
        <f t="shared" si="2"/>
        <v>0.1154</v>
      </c>
      <c r="J64" s="158">
        <f t="shared" si="2"/>
        <v>0.45450000000000002</v>
      </c>
      <c r="K64" s="159">
        <f t="shared" si="2"/>
        <v>1</v>
      </c>
    </row>
    <row r="65" spans="1:11" ht="18" customHeight="1" x14ac:dyDescent="0.2">
      <c r="A65" s="156" t="s">
        <v>23</v>
      </c>
      <c r="B65" s="157" t="s">
        <v>78</v>
      </c>
      <c r="C65" s="158">
        <f t="shared" si="2"/>
        <v>1.17E-2</v>
      </c>
      <c r="D65" s="158">
        <f t="shared" si="2"/>
        <v>0.61839999999999995</v>
      </c>
      <c r="E65" s="158">
        <f t="shared" si="2"/>
        <v>5.9400000000000001E-2</v>
      </c>
      <c r="F65" s="158">
        <f t="shared" si="2"/>
        <v>7.4999999999999997E-3</v>
      </c>
      <c r="G65" s="158">
        <f t="shared" si="2"/>
        <v>7.4300000000000005E-2</v>
      </c>
      <c r="H65" s="158">
        <f t="shared" si="2"/>
        <v>0</v>
      </c>
      <c r="I65" s="158">
        <f t="shared" si="2"/>
        <v>5.1400000000000001E-2</v>
      </c>
      <c r="J65" s="158">
        <f t="shared" si="2"/>
        <v>0.17730000000000001</v>
      </c>
      <c r="K65" s="159">
        <f t="shared" si="2"/>
        <v>1</v>
      </c>
    </row>
    <row r="66" spans="1:11" ht="18" customHeight="1" x14ac:dyDescent="0.2">
      <c r="A66" s="156" t="s">
        <v>24</v>
      </c>
      <c r="B66" s="157" t="s">
        <v>79</v>
      </c>
      <c r="C66" s="158">
        <f t="shared" si="2"/>
        <v>4.3E-3</v>
      </c>
      <c r="D66" s="158">
        <f t="shared" si="2"/>
        <v>6.3100000000000003E-2</v>
      </c>
      <c r="E66" s="158">
        <f t="shared" si="2"/>
        <v>0.1057</v>
      </c>
      <c r="F66" s="158">
        <f t="shared" si="2"/>
        <v>2.7000000000000001E-3</v>
      </c>
      <c r="G66" s="158">
        <f t="shared" si="2"/>
        <v>1.8800000000000001E-2</v>
      </c>
      <c r="H66" s="158">
        <f t="shared" si="2"/>
        <v>0</v>
      </c>
      <c r="I66" s="158">
        <f t="shared" si="2"/>
        <v>1.5699999999999999E-2</v>
      </c>
      <c r="J66" s="158">
        <f t="shared" si="2"/>
        <v>0.78969999999999996</v>
      </c>
      <c r="K66" s="159">
        <f t="shared" si="2"/>
        <v>1</v>
      </c>
    </row>
    <row r="67" spans="1:11" ht="18" customHeight="1" x14ac:dyDescent="0.2">
      <c r="A67" s="156" t="s">
        <v>25</v>
      </c>
      <c r="B67" s="157" t="s">
        <v>80</v>
      </c>
      <c r="C67" s="158">
        <f t="shared" si="2"/>
        <v>1.6400000000000001E-2</v>
      </c>
      <c r="D67" s="158">
        <f t="shared" si="2"/>
        <v>0.3876</v>
      </c>
      <c r="E67" s="158">
        <f t="shared" si="2"/>
        <v>2.1000000000000001E-2</v>
      </c>
      <c r="F67" s="158">
        <f t="shared" si="2"/>
        <v>8.3999999999999995E-3</v>
      </c>
      <c r="G67" s="158">
        <f t="shared" si="2"/>
        <v>8.09E-2</v>
      </c>
      <c r="H67" s="158">
        <f t="shared" si="2"/>
        <v>1.2999999999999999E-3</v>
      </c>
      <c r="I67" s="158">
        <f t="shared" si="2"/>
        <v>0.12820000000000001</v>
      </c>
      <c r="J67" s="158">
        <f t="shared" si="2"/>
        <v>0.35610000000000003</v>
      </c>
      <c r="K67" s="159">
        <f t="shared" si="2"/>
        <v>1</v>
      </c>
    </row>
    <row r="68" spans="1:11" ht="18" customHeight="1" x14ac:dyDescent="0.2">
      <c r="A68" s="156" t="s">
        <v>26</v>
      </c>
      <c r="B68" s="157" t="s">
        <v>81</v>
      </c>
      <c r="C68" s="158">
        <f t="shared" si="2"/>
        <v>4.1000000000000003E-3</v>
      </c>
      <c r="D68" s="158">
        <f t="shared" si="2"/>
        <v>0.58089999999999997</v>
      </c>
      <c r="E68" s="158">
        <f t="shared" si="2"/>
        <v>3.2000000000000001E-2</v>
      </c>
      <c r="F68" s="158">
        <f t="shared" si="2"/>
        <v>7.3000000000000001E-3</v>
      </c>
      <c r="G68" s="158">
        <f t="shared" si="2"/>
        <v>4.7600000000000003E-2</v>
      </c>
      <c r="H68" s="158">
        <f t="shared" si="2"/>
        <v>0</v>
      </c>
      <c r="I68" s="158">
        <f t="shared" si="2"/>
        <v>9.4399999999999998E-2</v>
      </c>
      <c r="J68" s="158">
        <f t="shared" si="2"/>
        <v>0.23380000000000001</v>
      </c>
      <c r="K68" s="159">
        <f t="shared" si="2"/>
        <v>1</v>
      </c>
    </row>
    <row r="69" spans="1:11" ht="18" customHeight="1" x14ac:dyDescent="0.2">
      <c r="A69" s="156" t="s">
        <v>27</v>
      </c>
      <c r="B69" s="157" t="s">
        <v>82</v>
      </c>
      <c r="C69" s="158">
        <f t="shared" si="2"/>
        <v>3.2000000000000002E-3</v>
      </c>
      <c r="D69" s="158">
        <f t="shared" si="2"/>
        <v>0.79930000000000001</v>
      </c>
      <c r="E69" s="158">
        <f t="shared" si="2"/>
        <v>1.7299999999999999E-2</v>
      </c>
      <c r="F69" s="158">
        <f t="shared" si="2"/>
        <v>2.3999999999999998E-3</v>
      </c>
      <c r="G69" s="158">
        <f t="shared" si="2"/>
        <v>6.13E-2</v>
      </c>
      <c r="H69" s="158">
        <f t="shared" si="2"/>
        <v>1E-4</v>
      </c>
      <c r="I69" s="158">
        <f t="shared" si="2"/>
        <v>1.7299999999999999E-2</v>
      </c>
      <c r="J69" s="158">
        <f t="shared" si="2"/>
        <v>9.9199999999999997E-2</v>
      </c>
      <c r="K69" s="159">
        <f t="shared" si="2"/>
        <v>1</v>
      </c>
    </row>
    <row r="70" spans="1:11" ht="18" customHeight="1" x14ac:dyDescent="0.2">
      <c r="A70" s="156" t="s">
        <v>28</v>
      </c>
      <c r="B70" s="157" t="s">
        <v>83</v>
      </c>
      <c r="C70" s="158">
        <f t="shared" si="2"/>
        <v>1.0200000000000001E-2</v>
      </c>
      <c r="D70" s="158">
        <f t="shared" si="2"/>
        <v>0.24729999999999999</v>
      </c>
      <c r="E70" s="158">
        <f t="shared" si="2"/>
        <v>3.39E-2</v>
      </c>
      <c r="F70" s="158">
        <f t="shared" si="2"/>
        <v>1.1900000000000001E-2</v>
      </c>
      <c r="G70" s="158">
        <f t="shared" si="2"/>
        <v>6.7900000000000002E-2</v>
      </c>
      <c r="H70" s="158">
        <f t="shared" si="2"/>
        <v>1.1000000000000001E-3</v>
      </c>
      <c r="I70" s="158">
        <f t="shared" si="2"/>
        <v>0.14849999999999999</v>
      </c>
      <c r="J70" s="158">
        <f t="shared" si="2"/>
        <v>0.4793</v>
      </c>
      <c r="K70" s="159">
        <f t="shared" si="2"/>
        <v>1</v>
      </c>
    </row>
    <row r="71" spans="1:11" ht="18" customHeight="1" x14ac:dyDescent="0.2">
      <c r="A71" s="156" t="s">
        <v>29</v>
      </c>
      <c r="B71" s="157" t="s">
        <v>84</v>
      </c>
      <c r="C71" s="158">
        <f t="shared" si="2"/>
        <v>5.3E-3</v>
      </c>
      <c r="D71" s="158">
        <f t="shared" si="2"/>
        <v>0.26700000000000002</v>
      </c>
      <c r="E71" s="158">
        <f t="shared" si="2"/>
        <v>2.98E-2</v>
      </c>
      <c r="F71" s="158">
        <f t="shared" si="2"/>
        <v>1.2200000000000001E-2</v>
      </c>
      <c r="G71" s="158">
        <f t="shared" si="2"/>
        <v>0.19020000000000001</v>
      </c>
      <c r="H71" s="158">
        <f t="shared" si="2"/>
        <v>-2.9999999999999997E-4</v>
      </c>
      <c r="I71" s="158">
        <f t="shared" si="2"/>
        <v>5.0200000000000002E-2</v>
      </c>
      <c r="J71" s="158">
        <f t="shared" si="2"/>
        <v>0.4456</v>
      </c>
      <c r="K71" s="159">
        <f t="shared" si="2"/>
        <v>1</v>
      </c>
    </row>
    <row r="72" spans="1:11" ht="18" customHeight="1" x14ac:dyDescent="0.2">
      <c r="A72" s="156" t="s">
        <v>30</v>
      </c>
      <c r="B72" s="157" t="s">
        <v>85</v>
      </c>
      <c r="C72" s="158">
        <f t="shared" si="2"/>
        <v>1E-4</v>
      </c>
      <c r="D72" s="158">
        <f t="shared" si="2"/>
        <v>4.8399999999999999E-2</v>
      </c>
      <c r="E72" s="158">
        <f t="shared" si="2"/>
        <v>0.92600000000000005</v>
      </c>
      <c r="F72" s="158">
        <f t="shared" si="2"/>
        <v>5.9999999999999995E-4</v>
      </c>
      <c r="G72" s="158">
        <f t="shared" si="2"/>
        <v>2.5999999999999999E-3</v>
      </c>
      <c r="H72" s="158">
        <f t="shared" si="2"/>
        <v>0</v>
      </c>
      <c r="I72" s="158">
        <f t="shared" si="2"/>
        <v>1.7899999999999999E-2</v>
      </c>
      <c r="J72" s="158">
        <f t="shared" si="2"/>
        <v>4.4000000000000003E-3</v>
      </c>
      <c r="K72" s="159">
        <f t="shared" si="2"/>
        <v>1</v>
      </c>
    </row>
    <row r="73" spans="1:11" ht="18" customHeight="1" x14ac:dyDescent="0.2">
      <c r="A73" s="156" t="s">
        <v>31</v>
      </c>
      <c r="B73" s="157" t="s">
        <v>86</v>
      </c>
      <c r="C73" s="158">
        <f t="shared" si="2"/>
        <v>1E-4</v>
      </c>
      <c r="D73" s="158">
        <f t="shared" si="2"/>
        <v>0.16439999999999999</v>
      </c>
      <c r="E73" s="158">
        <f t="shared" si="2"/>
        <v>0.23250000000000001</v>
      </c>
      <c r="F73" s="158">
        <f t="shared" si="2"/>
        <v>1.89E-2</v>
      </c>
      <c r="G73" s="158">
        <f t="shared" si="2"/>
        <v>0.46949999999999997</v>
      </c>
      <c r="H73" s="158">
        <f t="shared" si="2"/>
        <v>0</v>
      </c>
      <c r="I73" s="158">
        <f t="shared" si="2"/>
        <v>8.9999999999999993E-3</v>
      </c>
      <c r="J73" s="158">
        <f t="shared" si="2"/>
        <v>0.1056</v>
      </c>
      <c r="K73" s="159">
        <f t="shared" si="2"/>
        <v>1</v>
      </c>
    </row>
    <row r="74" spans="1:11" ht="18" customHeight="1" x14ac:dyDescent="0.2">
      <c r="A74" s="156" t="s">
        <v>32</v>
      </c>
      <c r="B74" s="157" t="s">
        <v>87</v>
      </c>
      <c r="C74" s="158">
        <f t="shared" si="2"/>
        <v>1.17E-2</v>
      </c>
      <c r="D74" s="158">
        <f t="shared" si="2"/>
        <v>0.24729999999999999</v>
      </c>
      <c r="E74" s="158">
        <f t="shared" si="2"/>
        <v>0.73650000000000004</v>
      </c>
      <c r="F74" s="158">
        <f t="shared" si="2"/>
        <v>0</v>
      </c>
      <c r="G74" s="158">
        <f t="shared" si="2"/>
        <v>1E-4</v>
      </c>
      <c r="H74" s="158">
        <f t="shared" si="2"/>
        <v>0</v>
      </c>
      <c r="I74" s="158">
        <f t="shared" si="2"/>
        <v>1E-4</v>
      </c>
      <c r="J74" s="158">
        <f t="shared" si="2"/>
        <v>4.1999999999999997E-3</v>
      </c>
      <c r="K74" s="159">
        <f t="shared" si="2"/>
        <v>1</v>
      </c>
    </row>
    <row r="75" spans="1:11" ht="18" customHeight="1" x14ac:dyDescent="0.2">
      <c r="A75" s="156" t="s">
        <v>33</v>
      </c>
      <c r="B75" s="157" t="s">
        <v>88</v>
      </c>
      <c r="C75" s="158">
        <f t="shared" si="2"/>
        <v>3.5999999999999999E-3</v>
      </c>
      <c r="D75" s="158">
        <f t="shared" si="2"/>
        <v>0.70469999999999999</v>
      </c>
      <c r="E75" s="158">
        <f t="shared" si="2"/>
        <v>0.03</v>
      </c>
      <c r="F75" s="158">
        <f t="shared" si="2"/>
        <v>5.7999999999999996E-3</v>
      </c>
      <c r="G75" s="158">
        <f t="shared" si="2"/>
        <v>4.6600000000000003E-2</v>
      </c>
      <c r="H75" s="158">
        <f t="shared" si="2"/>
        <v>0</v>
      </c>
      <c r="I75" s="158">
        <f t="shared" si="2"/>
        <v>2.87E-2</v>
      </c>
      <c r="J75" s="158">
        <f t="shared" si="2"/>
        <v>0.1807</v>
      </c>
      <c r="K75" s="159">
        <f t="shared" si="2"/>
        <v>1</v>
      </c>
    </row>
    <row r="76" spans="1:11" ht="18" customHeight="1" x14ac:dyDescent="0.2">
      <c r="A76" s="156" t="s">
        <v>34</v>
      </c>
      <c r="B76" s="157" t="s">
        <v>89</v>
      </c>
      <c r="C76" s="158">
        <f t="shared" ref="C76:K80" si="3">ROUND(C37,4)</f>
        <v>7.3000000000000001E-3</v>
      </c>
      <c r="D76" s="158">
        <f t="shared" si="3"/>
        <v>0.2487</v>
      </c>
      <c r="E76" s="158">
        <f t="shared" si="3"/>
        <v>7.9899999999999999E-2</v>
      </c>
      <c r="F76" s="158">
        <f t="shared" si="3"/>
        <v>2.3599999999999999E-2</v>
      </c>
      <c r="G76" s="158">
        <f t="shared" si="3"/>
        <v>0.14910000000000001</v>
      </c>
      <c r="H76" s="158">
        <f t="shared" si="3"/>
        <v>1E-4</v>
      </c>
      <c r="I76" s="158">
        <f t="shared" si="3"/>
        <v>0.14779999999999999</v>
      </c>
      <c r="J76" s="158">
        <f t="shared" si="3"/>
        <v>0.34350000000000003</v>
      </c>
      <c r="K76" s="159">
        <f t="shared" si="3"/>
        <v>1</v>
      </c>
    </row>
    <row r="77" spans="1:11" ht="18" customHeight="1" x14ac:dyDescent="0.2">
      <c r="A77" s="156" t="s">
        <v>35</v>
      </c>
      <c r="B77" s="157" t="s">
        <v>90</v>
      </c>
      <c r="C77" s="158">
        <f t="shared" si="3"/>
        <v>9.4299999999999995E-2</v>
      </c>
      <c r="D77" s="158">
        <f t="shared" si="3"/>
        <v>0.61739999999999995</v>
      </c>
      <c r="E77" s="158">
        <f t="shared" si="3"/>
        <v>2.0199999999999999E-2</v>
      </c>
      <c r="F77" s="158">
        <f t="shared" si="3"/>
        <v>4.0000000000000002E-4</v>
      </c>
      <c r="G77" s="158">
        <f t="shared" si="3"/>
        <v>8.5000000000000006E-3</v>
      </c>
      <c r="H77" s="158">
        <f t="shared" si="3"/>
        <v>0</v>
      </c>
      <c r="I77" s="158">
        <f t="shared" si="3"/>
        <v>1.1900000000000001E-2</v>
      </c>
      <c r="J77" s="158">
        <f t="shared" si="3"/>
        <v>0.24740000000000001</v>
      </c>
      <c r="K77" s="159">
        <f t="shared" si="3"/>
        <v>1</v>
      </c>
    </row>
    <row r="78" spans="1:11" ht="18" customHeight="1" x14ac:dyDescent="0.2">
      <c r="A78" s="156" t="s">
        <v>36</v>
      </c>
      <c r="B78" s="157" t="s">
        <v>91</v>
      </c>
      <c r="C78" s="158">
        <f t="shared" si="3"/>
        <v>0</v>
      </c>
      <c r="D78" s="158">
        <f t="shared" si="3"/>
        <v>0</v>
      </c>
      <c r="E78" s="158">
        <f t="shared" si="3"/>
        <v>0</v>
      </c>
      <c r="F78" s="158">
        <f t="shared" si="3"/>
        <v>0</v>
      </c>
      <c r="G78" s="158">
        <f t="shared" si="3"/>
        <v>0</v>
      </c>
      <c r="H78" s="158">
        <f t="shared" si="3"/>
        <v>0</v>
      </c>
      <c r="I78" s="158">
        <f t="shared" si="3"/>
        <v>0</v>
      </c>
      <c r="J78" s="158">
        <f t="shared" si="3"/>
        <v>0</v>
      </c>
      <c r="K78" s="159">
        <f t="shared" si="3"/>
        <v>0</v>
      </c>
    </row>
    <row r="79" spans="1:11" ht="18" customHeight="1" x14ac:dyDescent="0.2">
      <c r="A79" s="156" t="s">
        <v>37</v>
      </c>
      <c r="B79" s="157" t="s">
        <v>92</v>
      </c>
      <c r="C79" s="162">
        <f t="shared" si="3"/>
        <v>3.0999999999999999E-3</v>
      </c>
      <c r="D79" s="162">
        <f t="shared" si="3"/>
        <v>0.1026</v>
      </c>
      <c r="E79" s="162">
        <f t="shared" si="3"/>
        <v>2.2200000000000001E-2</v>
      </c>
      <c r="F79" s="162">
        <f t="shared" si="3"/>
        <v>2.1999999999999999E-2</v>
      </c>
      <c r="G79" s="162">
        <f t="shared" si="3"/>
        <v>8.8499999999999995E-2</v>
      </c>
      <c r="H79" s="162">
        <f t="shared" si="3"/>
        <v>-2.0000000000000001E-4</v>
      </c>
      <c r="I79" s="162">
        <f t="shared" si="3"/>
        <v>0.61109999999999998</v>
      </c>
      <c r="J79" s="162">
        <f t="shared" si="3"/>
        <v>0.15060000000000001</v>
      </c>
      <c r="K79" s="163">
        <f t="shared" si="3"/>
        <v>1</v>
      </c>
    </row>
    <row r="80" spans="1:11" ht="18" customHeight="1" x14ac:dyDescent="0.2">
      <c r="A80" s="165"/>
      <c r="B80" s="166" t="s">
        <v>122</v>
      </c>
      <c r="C80" s="162">
        <f t="shared" si="3"/>
        <v>8.8999999999999999E-3</v>
      </c>
      <c r="D80" s="162">
        <f t="shared" si="3"/>
        <v>0.27860000000000001</v>
      </c>
      <c r="E80" s="162">
        <f t="shared" si="3"/>
        <v>0.1046</v>
      </c>
      <c r="F80" s="162">
        <f t="shared" si="3"/>
        <v>1.89E-2</v>
      </c>
      <c r="G80" s="162">
        <f t="shared" si="3"/>
        <v>0.1197</v>
      </c>
      <c r="H80" s="162">
        <f t="shared" si="3"/>
        <v>-1E-4</v>
      </c>
      <c r="I80" s="162">
        <f t="shared" si="3"/>
        <v>0.14019999999999999</v>
      </c>
      <c r="J80" s="162">
        <f t="shared" si="3"/>
        <v>0.3291</v>
      </c>
      <c r="K80" s="163">
        <f t="shared" si="3"/>
        <v>1</v>
      </c>
    </row>
    <row r="81" spans="1:11" ht="18" customHeight="1" x14ac:dyDescent="0.2">
      <c r="A81" s="167"/>
      <c r="B81" s="168"/>
      <c r="C81" s="168"/>
      <c r="D81" s="168"/>
      <c r="E81" s="168"/>
      <c r="F81" s="168"/>
      <c r="G81" s="168"/>
      <c r="H81" s="168"/>
      <c r="I81" s="168"/>
      <c r="J81" s="168"/>
      <c r="K81" s="168"/>
    </row>
  </sheetData>
  <mergeCells count="1">
    <mergeCell ref="A2:B3"/>
  </mergeCells>
  <phoneticPr fontId="1"/>
  <pageMargins left="0.7" right="0.7" top="0.75" bottom="0.75" header="0.3" footer="0.3"/>
  <pageSetup paperSize="9" scale="55" fitToWidth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05970-329D-4A1C-B42E-505D74A5D252}">
  <sheetPr>
    <tabColor rgb="FFFFFFCC"/>
    <pageSetUpPr fitToPage="1"/>
  </sheetPr>
  <dimension ref="A1:L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19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6384" width="8.7265625" style="4"/>
  </cols>
  <sheetData>
    <row r="1" spans="1:12" ht="19" customHeight="1" x14ac:dyDescent="0.2">
      <c r="A1" s="25"/>
      <c r="B1" s="3"/>
      <c r="C1" s="3"/>
      <c r="D1" s="3"/>
      <c r="E1" s="3"/>
      <c r="F1" s="3"/>
      <c r="I1" s="8"/>
      <c r="J1" s="8"/>
      <c r="K1" s="4" t="s">
        <v>0</v>
      </c>
    </row>
    <row r="2" spans="1:12" ht="19" customHeight="1" x14ac:dyDescent="0.2">
      <c r="A2" s="198" t="s">
        <v>210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3" t="s">
        <v>44</v>
      </c>
      <c r="I2" s="15" t="s">
        <v>47</v>
      </c>
      <c r="J2" s="13" t="s">
        <v>177</v>
      </c>
      <c r="K2" s="15" t="s">
        <v>49</v>
      </c>
    </row>
    <row r="3" spans="1:12" ht="37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26" t="s">
        <v>99</v>
      </c>
      <c r="I3" s="143" t="s">
        <v>100</v>
      </c>
      <c r="J3" s="26" t="s">
        <v>178</v>
      </c>
      <c r="K3" s="143" t="s">
        <v>101</v>
      </c>
    </row>
    <row r="4" spans="1:12" s="64" customFormat="1" ht="17" customHeight="1" x14ac:dyDescent="0.2">
      <c r="A4" s="44" t="s">
        <v>1</v>
      </c>
      <c r="B4" s="90" t="s">
        <v>57</v>
      </c>
      <c r="C4" s="80">
        <f t="array" ref="C4:H40">MMULT('MAB(I-M)+M'!C4:AM40,X!AO4:AT40)</f>
        <v>9928.2670293832161</v>
      </c>
      <c r="D4" s="80">
        <v>258471.98903445786</v>
      </c>
      <c r="E4" s="80">
        <v>7022.8231746040547</v>
      </c>
      <c r="F4" s="80">
        <v>856.39128326597574</v>
      </c>
      <c r="G4" s="80">
        <v>14642.163934205688</v>
      </c>
      <c r="H4" s="80">
        <v>1588.0902974626833</v>
      </c>
      <c r="I4" s="82">
        <f t="array" ref="I4:I40">MMULT(MAB!C4:AM40,X!AW4:AW40)</f>
        <v>9233.445361431297</v>
      </c>
      <c r="J4" s="81">
        <f t="array" ref="J4:J40">MMULT(MAB!C4:AM40,X!AX4:AX40)</f>
        <v>208811.06888518942</v>
      </c>
      <c r="K4" s="82">
        <f>SUM(C4:J4)</f>
        <v>510554.23900000012</v>
      </c>
      <c r="L4" s="85"/>
    </row>
    <row r="5" spans="1:12" s="64" customFormat="1" ht="17" customHeight="1" x14ac:dyDescent="0.2">
      <c r="A5" s="44" t="s">
        <v>2</v>
      </c>
      <c r="B5" s="90" t="s">
        <v>58</v>
      </c>
      <c r="C5" s="80">
        <v>3879.3769114323914</v>
      </c>
      <c r="D5" s="80">
        <v>216649.74805078265</v>
      </c>
      <c r="E5" s="80">
        <v>25192.179026806516</v>
      </c>
      <c r="F5" s="80">
        <v>8478.1064795773673</v>
      </c>
      <c r="G5" s="80">
        <v>39669.180120313184</v>
      </c>
      <c r="H5" s="80">
        <v>2009.9843575641221</v>
      </c>
      <c r="I5" s="82">
        <v>116310.20500655123</v>
      </c>
      <c r="J5" s="81">
        <v>492874.5100469726</v>
      </c>
      <c r="K5" s="82">
        <f t="shared" ref="K5:K40" si="0">SUM(C5:J5)</f>
        <v>905063.29</v>
      </c>
      <c r="L5" s="85"/>
    </row>
    <row r="6" spans="1:12" s="64" customFormat="1" ht="17" customHeight="1" x14ac:dyDescent="0.2">
      <c r="A6" s="44" t="s">
        <v>3</v>
      </c>
      <c r="B6" s="90" t="s">
        <v>59</v>
      </c>
      <c r="C6" s="80">
        <v>71099.043495036458</v>
      </c>
      <c r="D6" s="80">
        <v>1508610.8884906266</v>
      </c>
      <c r="E6" s="80">
        <v>25609.089307374477</v>
      </c>
      <c r="F6" s="80">
        <v>574.40175086305373</v>
      </c>
      <c r="G6" s="80">
        <v>11598.046754138944</v>
      </c>
      <c r="H6" s="80">
        <v>-3601.239943175382</v>
      </c>
      <c r="I6" s="82">
        <v>12764.53953456471</v>
      </c>
      <c r="J6" s="81">
        <v>315106.4946105713</v>
      </c>
      <c r="K6" s="82">
        <f t="shared" si="0"/>
        <v>1941761.2640000002</v>
      </c>
      <c r="L6" s="85"/>
    </row>
    <row r="7" spans="1:12" s="64" customFormat="1" ht="17" customHeight="1" x14ac:dyDescent="0.2">
      <c r="A7" s="44" t="s">
        <v>4</v>
      </c>
      <c r="B7" s="90" t="s">
        <v>60</v>
      </c>
      <c r="C7" s="80">
        <v>9436.0156513027923</v>
      </c>
      <c r="D7" s="80">
        <v>270703.35235997062</v>
      </c>
      <c r="E7" s="80">
        <v>17995.602448032449</v>
      </c>
      <c r="F7" s="80">
        <v>4050.7182315959635</v>
      </c>
      <c r="G7" s="80">
        <v>28569.262257045844</v>
      </c>
      <c r="H7" s="80">
        <v>-4035.4658928166705</v>
      </c>
      <c r="I7" s="82">
        <v>32729.814505719874</v>
      </c>
      <c r="J7" s="81">
        <v>79909.069439149171</v>
      </c>
      <c r="K7" s="82">
        <f t="shared" si="0"/>
        <v>439358.36900000006</v>
      </c>
      <c r="L7" s="85"/>
    </row>
    <row r="8" spans="1:12" s="64" customFormat="1" ht="17" customHeight="1" x14ac:dyDescent="0.2">
      <c r="A8" s="44" t="s">
        <v>5</v>
      </c>
      <c r="B8" s="90" t="s">
        <v>61</v>
      </c>
      <c r="C8" s="80">
        <v>8496.7792517099133</v>
      </c>
      <c r="D8" s="80">
        <v>102921.97998037864</v>
      </c>
      <c r="E8" s="80">
        <v>33293.127027316776</v>
      </c>
      <c r="F8" s="80">
        <v>34766.727540991051</v>
      </c>
      <c r="G8" s="80">
        <v>139931.09975377499</v>
      </c>
      <c r="H8" s="80">
        <v>-5346.4742759838764</v>
      </c>
      <c r="I8" s="82">
        <v>44067.896067353802</v>
      </c>
      <c r="J8" s="81">
        <v>225298.97565445851</v>
      </c>
      <c r="K8" s="82">
        <f t="shared" si="0"/>
        <v>583430.1109999998</v>
      </c>
      <c r="L8" s="85"/>
    </row>
    <row r="9" spans="1:12" s="64" customFormat="1" ht="17" customHeight="1" x14ac:dyDescent="0.2">
      <c r="A9" s="44" t="s">
        <v>6</v>
      </c>
      <c r="B9" s="90" t="s">
        <v>62</v>
      </c>
      <c r="C9" s="80">
        <v>21414.922355925952</v>
      </c>
      <c r="D9" s="80">
        <v>313611.05115447164</v>
      </c>
      <c r="E9" s="80">
        <v>385891.40105300781</v>
      </c>
      <c r="F9" s="80">
        <v>8347.1707898462482</v>
      </c>
      <c r="G9" s="80">
        <v>59504.847607168223</v>
      </c>
      <c r="H9" s="80">
        <v>10477.155767815841</v>
      </c>
      <c r="I9" s="82">
        <v>199976.37299442812</v>
      </c>
      <c r="J9" s="81">
        <v>601237.82827733667</v>
      </c>
      <c r="K9" s="82">
        <f t="shared" si="0"/>
        <v>1600460.7500000005</v>
      </c>
      <c r="L9" s="85"/>
    </row>
    <row r="10" spans="1:12" s="64" customFormat="1" ht="17" customHeight="1" x14ac:dyDescent="0.2">
      <c r="A10" s="44" t="s">
        <v>7</v>
      </c>
      <c r="B10" s="90" t="s">
        <v>63</v>
      </c>
      <c r="C10" s="80">
        <v>3111.9754355664991</v>
      </c>
      <c r="D10" s="80">
        <v>161877.36323247675</v>
      </c>
      <c r="E10" s="80">
        <v>18453.293658605828</v>
      </c>
      <c r="F10" s="80">
        <v>6845.1833017189119</v>
      </c>
      <c r="G10" s="80">
        <v>30020.795322922193</v>
      </c>
      <c r="H10" s="80">
        <v>881.04518650597106</v>
      </c>
      <c r="I10" s="82">
        <v>48170.171744154883</v>
      </c>
      <c r="J10" s="81">
        <v>154712.91311804901</v>
      </c>
      <c r="K10" s="82">
        <f t="shared" si="0"/>
        <v>424072.74100000004</v>
      </c>
      <c r="L10" s="85"/>
    </row>
    <row r="11" spans="1:12" s="64" customFormat="1" ht="17" customHeight="1" x14ac:dyDescent="0.2">
      <c r="A11" s="44" t="s">
        <v>8</v>
      </c>
      <c r="B11" s="90" t="s">
        <v>64</v>
      </c>
      <c r="C11" s="80">
        <v>3321.9945524698915</v>
      </c>
      <c r="D11" s="80">
        <v>106422.22359466953</v>
      </c>
      <c r="E11" s="80">
        <v>18857.671223021818</v>
      </c>
      <c r="F11" s="80">
        <v>11587.087271916231</v>
      </c>
      <c r="G11" s="80">
        <v>63977.621702885968</v>
      </c>
      <c r="H11" s="80">
        <v>-3592.0701973215823</v>
      </c>
      <c r="I11" s="82">
        <v>351851.74668139312</v>
      </c>
      <c r="J11" s="81">
        <v>495654.70417096483</v>
      </c>
      <c r="K11" s="82">
        <f t="shared" si="0"/>
        <v>1048080.9789999998</v>
      </c>
      <c r="L11" s="85"/>
    </row>
    <row r="12" spans="1:12" s="64" customFormat="1" ht="17" customHeight="1" x14ac:dyDescent="0.2">
      <c r="A12" s="44" t="s">
        <v>9</v>
      </c>
      <c r="B12" s="90" t="s">
        <v>65</v>
      </c>
      <c r="C12" s="80">
        <v>897.87874887420082</v>
      </c>
      <c r="D12" s="80">
        <v>18196.378281536636</v>
      </c>
      <c r="E12" s="80">
        <v>4800.3563908218621</v>
      </c>
      <c r="F12" s="80">
        <v>29661.135217421055</v>
      </c>
      <c r="G12" s="80">
        <v>94143.143907373</v>
      </c>
      <c r="H12" s="80">
        <v>-1333.6355353185354</v>
      </c>
      <c r="I12" s="82">
        <v>78251.73417513803</v>
      </c>
      <c r="J12" s="81">
        <v>111795.61781415368</v>
      </c>
      <c r="K12" s="82">
        <f t="shared" si="0"/>
        <v>336412.60899999994</v>
      </c>
      <c r="L12" s="85"/>
    </row>
    <row r="13" spans="1:12" s="64" customFormat="1" ht="17" customHeight="1" x14ac:dyDescent="0.2">
      <c r="A13" s="44" t="s">
        <v>10</v>
      </c>
      <c r="B13" s="90" t="s">
        <v>66</v>
      </c>
      <c r="C13" s="80">
        <v>518.80031957890401</v>
      </c>
      <c r="D13" s="80">
        <v>26357.40061606681</v>
      </c>
      <c r="E13" s="80">
        <v>2408.5831194574907</v>
      </c>
      <c r="F13" s="80">
        <v>17732.016815883555</v>
      </c>
      <c r="G13" s="80">
        <v>56073.839106517364</v>
      </c>
      <c r="H13" s="80">
        <v>-13375.970242167436</v>
      </c>
      <c r="I13" s="82">
        <v>403781.9554251018</v>
      </c>
      <c r="J13" s="81">
        <v>769711.45183956099</v>
      </c>
      <c r="K13" s="82">
        <f t="shared" si="0"/>
        <v>1263208.0769999996</v>
      </c>
      <c r="L13" s="85"/>
    </row>
    <row r="14" spans="1:12" s="64" customFormat="1" ht="17" customHeight="1" x14ac:dyDescent="0.2">
      <c r="A14" s="44" t="s">
        <v>11</v>
      </c>
      <c r="B14" s="90" t="s">
        <v>67</v>
      </c>
      <c r="C14" s="80">
        <v>774.72315498904607</v>
      </c>
      <c r="D14" s="80">
        <v>39422.509987171587</v>
      </c>
      <c r="E14" s="80">
        <v>6994.7897582531623</v>
      </c>
      <c r="F14" s="80">
        <v>11571.159241028701</v>
      </c>
      <c r="G14" s="80">
        <v>39456.344023241196</v>
      </c>
      <c r="H14" s="80">
        <v>-4848.8656249509995</v>
      </c>
      <c r="I14" s="82">
        <v>302701.82823906973</v>
      </c>
      <c r="J14" s="81">
        <v>470049.71422119724</v>
      </c>
      <c r="K14" s="82">
        <f t="shared" si="0"/>
        <v>866122.20299999975</v>
      </c>
      <c r="L14" s="85"/>
    </row>
    <row r="15" spans="1:12" s="64" customFormat="1" ht="17" customHeight="1" x14ac:dyDescent="0.2">
      <c r="A15" s="44" t="s">
        <v>12</v>
      </c>
      <c r="B15" s="90" t="s">
        <v>68</v>
      </c>
      <c r="C15" s="80">
        <v>2290.4673184449739</v>
      </c>
      <c r="D15" s="80">
        <v>36036.228059073786</v>
      </c>
      <c r="E15" s="80">
        <v>7168.1054502645384</v>
      </c>
      <c r="F15" s="80">
        <v>45882.412383751514</v>
      </c>
      <c r="G15" s="80">
        <v>159961.74284805625</v>
      </c>
      <c r="H15" s="80">
        <v>-4052.8641783796224</v>
      </c>
      <c r="I15" s="82">
        <v>81103.661971677837</v>
      </c>
      <c r="J15" s="81">
        <v>169277.5181471105</v>
      </c>
      <c r="K15" s="82">
        <f t="shared" si="0"/>
        <v>497667.27199999976</v>
      </c>
      <c r="L15" s="85"/>
    </row>
    <row r="16" spans="1:12" s="64" customFormat="1" ht="17" customHeight="1" x14ac:dyDescent="0.2">
      <c r="A16" s="44" t="s">
        <v>13</v>
      </c>
      <c r="B16" s="90" t="s">
        <v>69</v>
      </c>
      <c r="C16" s="80">
        <v>279.6914124086864</v>
      </c>
      <c r="D16" s="80">
        <v>13308.79624850678</v>
      </c>
      <c r="E16" s="80">
        <v>2793.1408819901308</v>
      </c>
      <c r="F16" s="80">
        <v>10400.72812128431</v>
      </c>
      <c r="G16" s="80">
        <v>209978.63730399904</v>
      </c>
      <c r="H16" s="80">
        <v>1081.495608005398</v>
      </c>
      <c r="I16" s="82">
        <v>76979.824159177952</v>
      </c>
      <c r="J16" s="81">
        <v>140274.04226462767</v>
      </c>
      <c r="K16" s="82">
        <f t="shared" si="0"/>
        <v>455096.35599999991</v>
      </c>
      <c r="L16" s="85"/>
    </row>
    <row r="17" spans="1:12" s="64" customFormat="1" ht="17" customHeight="1" x14ac:dyDescent="0.2">
      <c r="A17" s="44" t="s">
        <v>14</v>
      </c>
      <c r="B17" s="90" t="s">
        <v>70</v>
      </c>
      <c r="C17" s="80">
        <v>270.65715485268936</v>
      </c>
      <c r="D17" s="80">
        <v>9518.7967115546726</v>
      </c>
      <c r="E17" s="80">
        <v>2888.2974524485576</v>
      </c>
      <c r="F17" s="80">
        <v>1900.513184166741</v>
      </c>
      <c r="G17" s="80">
        <v>443248.58220039104</v>
      </c>
      <c r="H17" s="80">
        <v>-438.4846399020023</v>
      </c>
      <c r="I17" s="82">
        <v>50222.470702362669</v>
      </c>
      <c r="J17" s="81">
        <v>77004.89523412555</v>
      </c>
      <c r="K17" s="82">
        <f t="shared" si="0"/>
        <v>584615.72799999989</v>
      </c>
      <c r="L17" s="85"/>
    </row>
    <row r="18" spans="1:12" s="64" customFormat="1" ht="17" customHeight="1" x14ac:dyDescent="0.2">
      <c r="A18" s="44" t="s">
        <v>15</v>
      </c>
      <c r="B18" s="90" t="s">
        <v>71</v>
      </c>
      <c r="C18" s="80">
        <v>961.60941907692666</v>
      </c>
      <c r="D18" s="80">
        <v>20786.986669894908</v>
      </c>
      <c r="E18" s="80">
        <v>31607.139068568751</v>
      </c>
      <c r="F18" s="80">
        <v>11151.820816124633</v>
      </c>
      <c r="G18" s="80">
        <v>125410.26979116513</v>
      </c>
      <c r="H18" s="80">
        <v>-3144.1164612485582</v>
      </c>
      <c r="I18" s="82">
        <v>12702.058542187691</v>
      </c>
      <c r="J18" s="81">
        <v>59646.312154230538</v>
      </c>
      <c r="K18" s="82">
        <f t="shared" si="0"/>
        <v>259122.08000000005</v>
      </c>
      <c r="L18" s="85"/>
    </row>
    <row r="19" spans="1:12" s="64" customFormat="1" ht="17" customHeight="1" x14ac:dyDescent="0.2">
      <c r="A19" s="44" t="s">
        <v>16</v>
      </c>
      <c r="B19" s="90" t="s">
        <v>72</v>
      </c>
      <c r="C19" s="80">
        <v>773.2400056342675</v>
      </c>
      <c r="D19" s="80">
        <v>38354.013773271101</v>
      </c>
      <c r="E19" s="80">
        <v>9385.4740112322106</v>
      </c>
      <c r="F19" s="80">
        <v>4198.2107673775599</v>
      </c>
      <c r="G19" s="80">
        <v>44913.411347523237</v>
      </c>
      <c r="H19" s="80">
        <v>1802.8434049746249</v>
      </c>
      <c r="I19" s="82">
        <v>221507.2119649814</v>
      </c>
      <c r="J19" s="81">
        <v>311470.81172500527</v>
      </c>
      <c r="K19" s="82">
        <f t="shared" si="0"/>
        <v>632405.21699999971</v>
      </c>
      <c r="L19" s="85"/>
    </row>
    <row r="20" spans="1:12" s="64" customFormat="1" ht="17" customHeight="1" x14ac:dyDescent="0.2">
      <c r="A20" s="44" t="s">
        <v>17</v>
      </c>
      <c r="B20" s="90" t="s">
        <v>73</v>
      </c>
      <c r="C20" s="80">
        <v>2741.2335254023492</v>
      </c>
      <c r="D20" s="80">
        <v>143439.18028961142</v>
      </c>
      <c r="E20" s="80">
        <v>3005.5771233249143</v>
      </c>
      <c r="F20" s="80">
        <v>11693.672364287951</v>
      </c>
      <c r="G20" s="80">
        <v>192799.73140454147</v>
      </c>
      <c r="H20" s="80">
        <v>-1014.6906955145861</v>
      </c>
      <c r="I20" s="82">
        <v>309240.59648014815</v>
      </c>
      <c r="J20" s="81">
        <v>290642.309508198</v>
      </c>
      <c r="K20" s="82">
        <f t="shared" si="0"/>
        <v>952547.60999999964</v>
      </c>
      <c r="L20" s="85"/>
    </row>
    <row r="21" spans="1:12" s="64" customFormat="1" ht="17" customHeight="1" x14ac:dyDescent="0.2">
      <c r="A21" s="44" t="s">
        <v>18</v>
      </c>
      <c r="B21" s="90" t="s">
        <v>74</v>
      </c>
      <c r="C21" s="80">
        <v>2510.9665735391864</v>
      </c>
      <c r="D21" s="80">
        <v>219964.80675743363</v>
      </c>
      <c r="E21" s="80">
        <v>2694.7142709491159</v>
      </c>
      <c r="F21" s="80">
        <v>40673.712242974383</v>
      </c>
      <c r="G21" s="80">
        <v>264575.47997174843</v>
      </c>
      <c r="H21" s="80">
        <v>280.89272501122809</v>
      </c>
      <c r="I21" s="82">
        <v>62849.607459976876</v>
      </c>
      <c r="J21" s="81">
        <v>53269.23699836716</v>
      </c>
      <c r="K21" s="82">
        <f t="shared" si="0"/>
        <v>646819.41700000002</v>
      </c>
      <c r="L21" s="85"/>
    </row>
    <row r="22" spans="1:12" s="64" customFormat="1" ht="17" customHeight="1" x14ac:dyDescent="0.2">
      <c r="A22" s="44" t="s">
        <v>19</v>
      </c>
      <c r="B22" s="90" t="s">
        <v>75</v>
      </c>
      <c r="C22" s="80">
        <v>679.89947967983039</v>
      </c>
      <c r="D22" s="80">
        <v>359617.02483158791</v>
      </c>
      <c r="E22" s="80">
        <v>9217.4727036048153</v>
      </c>
      <c r="F22" s="80">
        <v>13740.948952775503</v>
      </c>
      <c r="G22" s="80">
        <v>186482.67486861671</v>
      </c>
      <c r="H22" s="80">
        <v>-4602.0322350487786</v>
      </c>
      <c r="I22" s="82">
        <v>1597044.6316561361</v>
      </c>
      <c r="J22" s="81">
        <v>1272369.0207426473</v>
      </c>
      <c r="K22" s="82">
        <f t="shared" si="0"/>
        <v>3434549.6409999994</v>
      </c>
      <c r="L22" s="85"/>
    </row>
    <row r="23" spans="1:12" s="64" customFormat="1" ht="17" customHeight="1" x14ac:dyDescent="0.2">
      <c r="A23" s="44" t="s">
        <v>20</v>
      </c>
      <c r="B23" s="90" t="s">
        <v>76</v>
      </c>
      <c r="C23" s="80">
        <v>12117.587363788667</v>
      </c>
      <c r="D23" s="80">
        <v>174770.04228112503</v>
      </c>
      <c r="E23" s="80">
        <v>33200.840922395422</v>
      </c>
      <c r="F23" s="80">
        <v>6953.3261818668934</v>
      </c>
      <c r="G23" s="80">
        <v>92666.124868193379</v>
      </c>
      <c r="H23" s="80">
        <v>-3946.6265128170717</v>
      </c>
      <c r="I23" s="82">
        <v>38826.617947615414</v>
      </c>
      <c r="J23" s="81">
        <v>125612.09594783219</v>
      </c>
      <c r="K23" s="82">
        <f t="shared" si="0"/>
        <v>480200.00899999996</v>
      </c>
      <c r="L23" s="85"/>
    </row>
    <row r="24" spans="1:12" s="64" customFormat="1" ht="17" customHeight="1" x14ac:dyDescent="0.2">
      <c r="A24" s="44" t="s">
        <v>21</v>
      </c>
      <c r="B24" s="90" t="s">
        <v>77</v>
      </c>
      <c r="C24" s="80">
        <v>0</v>
      </c>
      <c r="D24" s="80">
        <v>0</v>
      </c>
      <c r="E24" s="80">
        <v>0</v>
      </c>
      <c r="F24" s="80">
        <v>0</v>
      </c>
      <c r="G24" s="80">
        <v>0</v>
      </c>
      <c r="H24" s="80">
        <v>0</v>
      </c>
      <c r="I24" s="82">
        <v>0</v>
      </c>
      <c r="J24" s="81">
        <v>0</v>
      </c>
      <c r="K24" s="82">
        <f t="shared" si="0"/>
        <v>0</v>
      </c>
      <c r="L24" s="85"/>
    </row>
    <row r="25" spans="1:12" s="64" customFormat="1" ht="17" customHeight="1" x14ac:dyDescent="0.2">
      <c r="A25" s="44" t="s">
        <v>22</v>
      </c>
      <c r="B25" s="90" t="s">
        <v>176</v>
      </c>
      <c r="C25" s="80">
        <v>3183.6190475574203</v>
      </c>
      <c r="D25" s="80">
        <v>165800.00822242512</v>
      </c>
      <c r="E25" s="80">
        <v>18854.437977434187</v>
      </c>
      <c r="F25" s="80">
        <v>2642.5164951104352</v>
      </c>
      <c r="G25" s="80">
        <v>19159.886056414056</v>
      </c>
      <c r="H25" s="80">
        <v>-230.27899075975941</v>
      </c>
      <c r="I25" s="82">
        <v>55734.885250677966</v>
      </c>
      <c r="J25" s="81">
        <v>137718.16794114062</v>
      </c>
      <c r="K25" s="82">
        <f t="shared" si="0"/>
        <v>402863.24200000009</v>
      </c>
      <c r="L25" s="85"/>
    </row>
    <row r="26" spans="1:12" s="64" customFormat="1" ht="17" customHeight="1" x14ac:dyDescent="0.2">
      <c r="A26" s="44" t="s">
        <v>23</v>
      </c>
      <c r="B26" s="90" t="s">
        <v>78</v>
      </c>
      <c r="C26" s="80">
        <v>401.74918464084681</v>
      </c>
      <c r="D26" s="80">
        <v>21226.643450122818</v>
      </c>
      <c r="E26" s="80">
        <v>2037.3647699784947</v>
      </c>
      <c r="F26" s="80">
        <v>256.15914298544772</v>
      </c>
      <c r="G26" s="80">
        <v>2551.5588407569098</v>
      </c>
      <c r="H26" s="80">
        <v>1.0232552123547765</v>
      </c>
      <c r="I26" s="82">
        <v>1703.0873668946915</v>
      </c>
      <c r="J26" s="81">
        <v>6086.6749894084405</v>
      </c>
      <c r="K26" s="82">
        <f t="shared" si="0"/>
        <v>34264.261000000006</v>
      </c>
      <c r="L26" s="85"/>
    </row>
    <row r="27" spans="1:12" s="64" customFormat="1" ht="17" customHeight="1" x14ac:dyDescent="0.2">
      <c r="A27" s="44" t="s">
        <v>24</v>
      </c>
      <c r="B27" s="90" t="s">
        <v>79</v>
      </c>
      <c r="C27" s="80">
        <v>4340.4780048195125</v>
      </c>
      <c r="D27" s="80">
        <v>64210.867078134317</v>
      </c>
      <c r="E27" s="80">
        <v>107629.30111734942</v>
      </c>
      <c r="F27" s="80">
        <v>2727.2114500714292</v>
      </c>
      <c r="G27" s="80">
        <v>19157.776979526428</v>
      </c>
      <c r="H27" s="80">
        <v>28.234225343074133</v>
      </c>
      <c r="I27" s="82">
        <v>15357.947671767961</v>
      </c>
      <c r="J27" s="81">
        <v>51856.435472987912</v>
      </c>
      <c r="K27" s="82">
        <f t="shared" si="0"/>
        <v>265308.25200000004</v>
      </c>
      <c r="L27" s="85"/>
    </row>
    <row r="28" spans="1:12" s="64" customFormat="1" ht="17" customHeight="1" x14ac:dyDescent="0.2">
      <c r="A28" s="44" t="s">
        <v>25</v>
      </c>
      <c r="B28" s="90" t="s">
        <v>80</v>
      </c>
      <c r="C28" s="80">
        <v>22248.00994341055</v>
      </c>
      <c r="D28" s="80">
        <v>526398.38108502794</v>
      </c>
      <c r="E28" s="80">
        <v>28564.350322931416</v>
      </c>
      <c r="F28" s="80">
        <v>11431.318940394231</v>
      </c>
      <c r="G28" s="80">
        <v>109843.40283838213</v>
      </c>
      <c r="H28" s="80">
        <v>1810.0136028725144</v>
      </c>
      <c r="I28" s="82">
        <v>80219.595510020081</v>
      </c>
      <c r="J28" s="81">
        <v>151273.89375696104</v>
      </c>
      <c r="K28" s="82">
        <f t="shared" si="0"/>
        <v>931788.96599999978</v>
      </c>
      <c r="L28" s="85"/>
    </row>
    <row r="29" spans="1:12" s="64" customFormat="1" ht="17" customHeight="1" x14ac:dyDescent="0.2">
      <c r="A29" s="44" t="s">
        <v>26</v>
      </c>
      <c r="B29" s="90" t="s">
        <v>81</v>
      </c>
      <c r="C29" s="80">
        <v>2236.2631378436336</v>
      </c>
      <c r="D29" s="80">
        <v>318866.91820133163</v>
      </c>
      <c r="E29" s="80">
        <v>17570.631402862185</v>
      </c>
      <c r="F29" s="80">
        <v>3997.1288751638867</v>
      </c>
      <c r="G29" s="80">
        <v>26118.750067967292</v>
      </c>
      <c r="H29" s="80">
        <v>7.9471444196536911</v>
      </c>
      <c r="I29" s="82">
        <v>33515.266569431922</v>
      </c>
      <c r="J29" s="81">
        <v>84810.446600979863</v>
      </c>
      <c r="K29" s="82">
        <f t="shared" si="0"/>
        <v>487123.35200000007</v>
      </c>
      <c r="L29" s="85"/>
    </row>
    <row r="30" spans="1:12" s="64" customFormat="1" ht="17" customHeight="1" x14ac:dyDescent="0.2">
      <c r="A30" s="44" t="s">
        <v>27</v>
      </c>
      <c r="B30" s="90" t="s">
        <v>82</v>
      </c>
      <c r="C30" s="80">
        <v>1487.2007516287567</v>
      </c>
      <c r="D30" s="80">
        <v>368936.86473373411</v>
      </c>
      <c r="E30" s="80">
        <v>7983.5348602544364</v>
      </c>
      <c r="F30" s="80">
        <v>1095.6251076053436</v>
      </c>
      <c r="G30" s="80">
        <v>28279.357919253456</v>
      </c>
      <c r="H30" s="80">
        <v>30.467906357095991</v>
      </c>
      <c r="I30" s="82">
        <v>7899.0417326568695</v>
      </c>
      <c r="J30" s="81">
        <v>25677.921988510065</v>
      </c>
      <c r="K30" s="82">
        <f t="shared" si="0"/>
        <v>441390.01500000019</v>
      </c>
      <c r="L30" s="85"/>
    </row>
    <row r="31" spans="1:12" s="64" customFormat="1" ht="17" customHeight="1" x14ac:dyDescent="0.2">
      <c r="A31" s="44" t="s">
        <v>28</v>
      </c>
      <c r="B31" s="90" t="s">
        <v>83</v>
      </c>
      <c r="C31" s="80">
        <v>12515.348097033793</v>
      </c>
      <c r="D31" s="80">
        <v>304537.32463729772</v>
      </c>
      <c r="E31" s="80">
        <v>41807.369078842617</v>
      </c>
      <c r="F31" s="80">
        <v>14659.048943155813</v>
      </c>
      <c r="G31" s="80">
        <v>83635.336521034915</v>
      </c>
      <c r="H31" s="80">
        <v>1302.7905654626854</v>
      </c>
      <c r="I31" s="82">
        <v>103283.5682969277</v>
      </c>
      <c r="J31" s="81">
        <v>253393.62286024465</v>
      </c>
      <c r="K31" s="82">
        <f t="shared" si="0"/>
        <v>815134.40899999999</v>
      </c>
      <c r="L31" s="85"/>
    </row>
    <row r="32" spans="1:12" s="64" customFormat="1" ht="17" customHeight="1" x14ac:dyDescent="0.2">
      <c r="A32" s="44" t="s">
        <v>29</v>
      </c>
      <c r="B32" s="90" t="s">
        <v>84</v>
      </c>
      <c r="C32" s="80">
        <v>16327.232882456687</v>
      </c>
      <c r="D32" s="80">
        <v>830042.31027233624</v>
      </c>
      <c r="E32" s="80">
        <v>92559.651123868563</v>
      </c>
      <c r="F32" s="80">
        <v>38023.014724667097</v>
      </c>
      <c r="G32" s="80">
        <v>591513.22136195877</v>
      </c>
      <c r="H32" s="80">
        <v>-1066.2785095374277</v>
      </c>
      <c r="I32" s="82">
        <v>102940.34644895588</v>
      </c>
      <c r="J32" s="81">
        <v>321542.03069529386</v>
      </c>
      <c r="K32" s="82">
        <f t="shared" si="0"/>
        <v>1991881.5289999994</v>
      </c>
      <c r="L32" s="85"/>
    </row>
    <row r="33" spans="1:12" s="64" customFormat="1" ht="17" customHeight="1" x14ac:dyDescent="0.2">
      <c r="A33" s="44" t="s">
        <v>30</v>
      </c>
      <c r="B33" s="90" t="s">
        <v>85</v>
      </c>
      <c r="C33" s="80">
        <v>0</v>
      </c>
      <c r="D33" s="80">
        <v>0</v>
      </c>
      <c r="E33" s="80">
        <v>0</v>
      </c>
      <c r="F33" s="80">
        <v>0</v>
      </c>
      <c r="G33" s="80">
        <v>0</v>
      </c>
      <c r="H33" s="80">
        <v>0</v>
      </c>
      <c r="I33" s="82">
        <v>0</v>
      </c>
      <c r="J33" s="81">
        <v>0</v>
      </c>
      <c r="K33" s="82">
        <f t="shared" si="0"/>
        <v>0</v>
      </c>
      <c r="L33" s="85"/>
    </row>
    <row r="34" spans="1:12" s="64" customFormat="1" ht="17" customHeight="1" x14ac:dyDescent="0.2">
      <c r="A34" s="44" t="s">
        <v>31</v>
      </c>
      <c r="B34" s="90" t="s">
        <v>86</v>
      </c>
      <c r="C34" s="80">
        <v>20.691891855356687</v>
      </c>
      <c r="D34" s="80">
        <v>37194.495851254942</v>
      </c>
      <c r="E34" s="80">
        <v>52584.261674854926</v>
      </c>
      <c r="F34" s="80">
        <v>4279.3061426300019</v>
      </c>
      <c r="G34" s="80">
        <v>106201.40537894629</v>
      </c>
      <c r="H34" s="80">
        <v>-0.23888090897102834</v>
      </c>
      <c r="I34" s="82">
        <v>389.51917699172856</v>
      </c>
      <c r="J34" s="81">
        <v>982.81276437572626</v>
      </c>
      <c r="K34" s="82">
        <f t="shared" si="0"/>
        <v>201652.25400000002</v>
      </c>
      <c r="L34" s="85"/>
    </row>
    <row r="35" spans="1:12" s="64" customFormat="1" ht="17" customHeight="1" x14ac:dyDescent="0.2">
      <c r="A35" s="44" t="s">
        <v>32</v>
      </c>
      <c r="B35" s="90" t="s">
        <v>87</v>
      </c>
      <c r="C35" s="80">
        <v>1763.2287724425603</v>
      </c>
      <c r="D35" s="80">
        <v>37123.299117826231</v>
      </c>
      <c r="E35" s="80">
        <v>110556.80008487799</v>
      </c>
      <c r="F35" s="80">
        <v>1.8282218160881989</v>
      </c>
      <c r="G35" s="80">
        <v>15.036526316535713</v>
      </c>
      <c r="H35" s="80">
        <v>9.6894250012055219E-2</v>
      </c>
      <c r="I35" s="82">
        <v>19.466096612986096</v>
      </c>
      <c r="J35" s="81">
        <v>80.436285857588786</v>
      </c>
      <c r="K35" s="82">
        <f t="shared" si="0"/>
        <v>149560.19199999998</v>
      </c>
      <c r="L35" s="85"/>
    </row>
    <row r="36" spans="1:12" s="64" customFormat="1" ht="17" customHeight="1" x14ac:dyDescent="0.2">
      <c r="A36" s="44" t="s">
        <v>33</v>
      </c>
      <c r="B36" s="90" t="s">
        <v>88</v>
      </c>
      <c r="C36" s="80">
        <v>101.94496219413692</v>
      </c>
      <c r="D36" s="80">
        <v>20137.55040662588</v>
      </c>
      <c r="E36" s="80">
        <v>857.28543825002998</v>
      </c>
      <c r="F36" s="80">
        <v>166.50558471115895</v>
      </c>
      <c r="G36" s="80">
        <v>1331.5155460104215</v>
      </c>
      <c r="H36" s="80">
        <v>-0.51203239950816082</v>
      </c>
      <c r="I36" s="82">
        <v>744.11617567523444</v>
      </c>
      <c r="J36" s="81">
        <v>2667.2319189326445</v>
      </c>
      <c r="K36" s="82">
        <f t="shared" si="0"/>
        <v>26005.637999999999</v>
      </c>
      <c r="L36" s="85"/>
    </row>
    <row r="37" spans="1:12" s="64" customFormat="1" ht="17" customHeight="1" x14ac:dyDescent="0.2">
      <c r="A37" s="44" t="s">
        <v>34</v>
      </c>
      <c r="B37" s="90" t="s">
        <v>89</v>
      </c>
      <c r="C37" s="80">
        <v>8835.7629562968541</v>
      </c>
      <c r="D37" s="80">
        <v>300887.59701959847</v>
      </c>
      <c r="E37" s="80">
        <v>96666.758544406679</v>
      </c>
      <c r="F37" s="80">
        <v>28604.712846475235</v>
      </c>
      <c r="G37" s="80">
        <v>180335.15141456277</v>
      </c>
      <c r="H37" s="80">
        <v>60.808218615752224</v>
      </c>
      <c r="I37" s="82">
        <v>147830.04224010251</v>
      </c>
      <c r="J37" s="81">
        <v>349431.85275994183</v>
      </c>
      <c r="K37" s="82">
        <f t="shared" si="0"/>
        <v>1112652.6860000002</v>
      </c>
      <c r="L37" s="85"/>
    </row>
    <row r="38" spans="1:12" s="64" customFormat="1" ht="17" customHeight="1" x14ac:dyDescent="0.2">
      <c r="A38" s="44" t="s">
        <v>35</v>
      </c>
      <c r="B38" s="90" t="s">
        <v>90</v>
      </c>
      <c r="C38" s="80">
        <v>105180.76561037594</v>
      </c>
      <c r="D38" s="80">
        <v>688284.53543666971</v>
      </c>
      <c r="E38" s="80">
        <v>22499.088566769129</v>
      </c>
      <c r="F38" s="80">
        <v>455.03550228304567</v>
      </c>
      <c r="G38" s="80">
        <v>9466.1085417289942</v>
      </c>
      <c r="H38" s="80">
        <v>0.34192241803187229</v>
      </c>
      <c r="I38" s="82">
        <v>2036.9189852514437</v>
      </c>
      <c r="J38" s="81">
        <v>9197.873434503781</v>
      </c>
      <c r="K38" s="82">
        <f t="shared" si="0"/>
        <v>837120.66800000006</v>
      </c>
      <c r="L38" s="85"/>
    </row>
    <row r="39" spans="1:12" s="64" customFormat="1" ht="17" customHeight="1" x14ac:dyDescent="0.2">
      <c r="A39" s="44" t="s">
        <v>36</v>
      </c>
      <c r="B39" s="90" t="s">
        <v>91</v>
      </c>
      <c r="C39" s="80">
        <v>0</v>
      </c>
      <c r="D39" s="80">
        <v>0</v>
      </c>
      <c r="E39" s="80">
        <v>0</v>
      </c>
      <c r="F39" s="80">
        <v>0</v>
      </c>
      <c r="G39" s="80">
        <v>0</v>
      </c>
      <c r="H39" s="80">
        <v>0</v>
      </c>
      <c r="I39" s="82">
        <v>0</v>
      </c>
      <c r="J39" s="81">
        <v>0</v>
      </c>
      <c r="K39" s="82">
        <f t="shared" si="0"/>
        <v>0</v>
      </c>
      <c r="L39" s="85"/>
    </row>
    <row r="40" spans="1:12" s="64" customFormat="1" ht="17" customHeight="1" x14ac:dyDescent="0.2">
      <c r="A40" s="44" t="s">
        <v>37</v>
      </c>
      <c r="B40" s="90" t="s">
        <v>92</v>
      </c>
      <c r="C40" s="80">
        <v>743.79026096496057</v>
      </c>
      <c r="D40" s="80">
        <v>24522.833290479972</v>
      </c>
      <c r="E40" s="80">
        <v>5311.4616879101686</v>
      </c>
      <c r="F40" s="80">
        <v>5267.4530456393431</v>
      </c>
      <c r="G40" s="80">
        <v>21139.513398658284</v>
      </c>
      <c r="H40" s="80">
        <v>-52.09681413370518</v>
      </c>
      <c r="I40" s="82">
        <v>13115.088020488112</v>
      </c>
      <c r="J40" s="81">
        <v>35981.414109992817</v>
      </c>
      <c r="K40" s="82">
        <f t="shared" si="0"/>
        <v>106029.45699999994</v>
      </c>
      <c r="L40" s="85"/>
    </row>
    <row r="41" spans="1:12" s="64" customFormat="1" ht="17" customHeight="1" x14ac:dyDescent="0.2">
      <c r="A41" s="50"/>
      <c r="B41" s="93" t="s">
        <v>127</v>
      </c>
      <c r="C41" s="83">
        <f>SUM(C4:C40)</f>
        <v>334891.21466261783</v>
      </c>
      <c r="D41" s="83">
        <f t="shared" ref="D41:J41" si="1">SUM(D4:D40)</f>
        <v>7747210.3892075326</v>
      </c>
      <c r="E41" s="83">
        <f t="shared" si="1"/>
        <v>1253961.9747226706</v>
      </c>
      <c r="F41" s="83">
        <f t="shared" si="1"/>
        <v>394672.30796142604</v>
      </c>
      <c r="G41" s="83">
        <f t="shared" si="1"/>
        <v>3496371.0204853383</v>
      </c>
      <c r="H41" s="83">
        <f t="shared" si="1"/>
        <v>-33318.71058009343</v>
      </c>
      <c r="I41" s="87">
        <f t="shared" si="1"/>
        <v>4615105.2801616248</v>
      </c>
      <c r="J41" s="84">
        <f t="shared" si="1"/>
        <v>7855429.4063788801</v>
      </c>
      <c r="K41" s="87">
        <f>SUM(K4:K40)</f>
        <v>25664322.883000001</v>
      </c>
      <c r="L41" s="86">
        <f>SUM(C41:J41)</f>
        <v>25664322.882999998</v>
      </c>
    </row>
    <row r="42" spans="1:12" s="64" customFormat="1" ht="17" customHeight="1" x14ac:dyDescent="0.2">
      <c r="A42" s="63"/>
      <c r="C42" s="85"/>
      <c r="D42" s="85"/>
      <c r="E42" s="85"/>
      <c r="F42" s="85"/>
      <c r="G42" s="85"/>
      <c r="H42" s="85"/>
      <c r="I42" s="85"/>
      <c r="J42" s="85"/>
      <c r="K42" s="85"/>
      <c r="L42" s="86">
        <f>X!$BG$41</f>
        <v>-25664322.883000001</v>
      </c>
    </row>
  </sheetData>
  <mergeCells count="1">
    <mergeCell ref="A2:B3"/>
  </mergeCells>
  <phoneticPr fontId="1"/>
  <pageMargins left="0.7" right="0.7" top="0.75" bottom="0.75" header="0.3" footer="0.3"/>
  <pageSetup paperSize="9" scale="70" fitToWidth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F64DA-35B2-4912-AF3E-A58CD92B29E0}">
  <sheetPr>
    <tabColor rgb="FFFFFFCC"/>
    <pageSetUpPr fitToPage="1"/>
  </sheetPr>
  <dimension ref="A1:K80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4.5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6384" width="8.7265625" style="4"/>
  </cols>
  <sheetData>
    <row r="1" spans="1:11" ht="24.5" customHeight="1" x14ac:dyDescent="0.2">
      <c r="A1" s="25"/>
      <c r="B1" s="3"/>
      <c r="C1" s="3"/>
      <c r="D1" s="3"/>
      <c r="E1" s="3"/>
      <c r="F1" s="3"/>
      <c r="I1" s="8"/>
      <c r="J1" s="8"/>
    </row>
    <row r="2" spans="1:11" ht="24.5" customHeight="1" x14ac:dyDescent="0.2">
      <c r="A2" s="198" t="s">
        <v>211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4" t="s">
        <v>44</v>
      </c>
      <c r="I2" s="15" t="s">
        <v>47</v>
      </c>
      <c r="J2" s="13" t="s">
        <v>177</v>
      </c>
      <c r="K2" s="7"/>
    </row>
    <row r="3" spans="1:11" ht="34" customHeight="1" x14ac:dyDescent="0.2">
      <c r="A3" s="188"/>
      <c r="B3" s="189"/>
      <c r="C3" s="142" t="s">
        <v>94</v>
      </c>
      <c r="D3" s="142" t="s">
        <v>95</v>
      </c>
      <c r="E3" s="142" t="s">
        <v>96</v>
      </c>
      <c r="F3" s="142" t="s">
        <v>97</v>
      </c>
      <c r="G3" s="142" t="s">
        <v>98</v>
      </c>
      <c r="H3" s="142" t="s">
        <v>99</v>
      </c>
      <c r="I3" s="143" t="s">
        <v>100</v>
      </c>
      <c r="J3" s="26" t="s">
        <v>178</v>
      </c>
      <c r="K3" s="143" t="s">
        <v>127</v>
      </c>
    </row>
    <row r="4" spans="1:11" s="64" customFormat="1" ht="17" customHeight="1" x14ac:dyDescent="0.2">
      <c r="A4" s="44" t="s">
        <v>1</v>
      </c>
      <c r="B4" s="90" t="s">
        <v>57</v>
      </c>
      <c r="C4" s="46">
        <f>入誘!C4/X!AO$41</f>
        <v>1.4645058892290395E-2</v>
      </c>
      <c r="D4" s="46">
        <f>入誘!D4/X!AP$41</f>
        <v>1.3990236483110284E-2</v>
      </c>
      <c r="E4" s="46">
        <f>入誘!E4/X!AQ$41</f>
        <v>1.329851901427383E-3</v>
      </c>
      <c r="F4" s="46">
        <f>入誘!F4/X!AR$41</f>
        <v>7.6239350334521467E-4</v>
      </c>
      <c r="G4" s="46">
        <f>入誘!G4/X!AS$41</f>
        <v>1.8062566645753975E-3</v>
      </c>
      <c r="H4" s="46">
        <f>入誘!H4/X!AT$41</f>
        <v>-4.4712010141691953E-2</v>
      </c>
      <c r="I4" s="48">
        <f>入誘!I4/X!AW$41</f>
        <v>9.2220128864658221E-4</v>
      </c>
      <c r="J4" s="47">
        <f>入誘!J4/X!AX$41</f>
        <v>1.017254900821301E-2</v>
      </c>
      <c r="K4" s="48">
        <f>入誘!K4/X!AZ$41</f>
        <v>7.9565924538443078E-3</v>
      </c>
    </row>
    <row r="5" spans="1:11" s="64" customFormat="1" ht="17" customHeight="1" x14ac:dyDescent="0.2">
      <c r="A5" s="44" t="s">
        <v>2</v>
      </c>
      <c r="B5" s="90" t="s">
        <v>58</v>
      </c>
      <c r="C5" s="46">
        <f>入誘!C5/X!AO$41</f>
        <v>5.7224189443309615E-3</v>
      </c>
      <c r="D5" s="46">
        <f>入誘!D5/X!AP$41</f>
        <v>1.1726536482963497E-2</v>
      </c>
      <c r="E5" s="46">
        <f>入誘!E5/X!AQ$41</f>
        <v>4.7704272693419357E-3</v>
      </c>
      <c r="F5" s="46">
        <f>入誘!F5/X!AR$41</f>
        <v>7.547546813004272E-3</v>
      </c>
      <c r="G5" s="46">
        <f>入誘!G5/X!AS$41</f>
        <v>4.8935882218316788E-3</v>
      </c>
      <c r="H5" s="46">
        <f>入誘!H5/X!AT$41</f>
        <v>-5.6590258830770908E-2</v>
      </c>
      <c r="I5" s="48">
        <f>入誘!I5/X!AW$41</f>
        <v>1.1616619446065891E-2</v>
      </c>
      <c r="J5" s="47">
        <f>入誘!J5/X!AX$41</f>
        <v>2.4011131857710744E-2</v>
      </c>
      <c r="K5" s="48">
        <f>入誘!K5/X!AZ$41</f>
        <v>1.410471051532196E-2</v>
      </c>
    </row>
    <row r="6" spans="1:11" s="64" customFormat="1" ht="17" customHeight="1" x14ac:dyDescent="0.2">
      <c r="A6" s="44" t="s">
        <v>3</v>
      </c>
      <c r="B6" s="90" t="s">
        <v>59</v>
      </c>
      <c r="C6" s="46">
        <f>入誘!C6/X!AO$41</f>
        <v>0.10487728382895961</v>
      </c>
      <c r="D6" s="46">
        <f>入誘!D6/X!AP$41</f>
        <v>8.1656132913362961E-2</v>
      </c>
      <c r="E6" s="46">
        <f>入誘!E6/X!AQ$41</f>
        <v>4.849373999959169E-3</v>
      </c>
      <c r="F6" s="46">
        <f>入誘!F6/X!AR$41</f>
        <v>5.1135523180249453E-4</v>
      </c>
      <c r="G6" s="46">
        <f>入誘!G6/X!AS$41</f>
        <v>1.4307345102714817E-3</v>
      </c>
      <c r="H6" s="46">
        <f>入誘!H6/X!AT$41</f>
        <v>0.10139138632052969</v>
      </c>
      <c r="I6" s="48">
        <f>入誘!I6/X!AW$41</f>
        <v>1.274873500299903E-3</v>
      </c>
      <c r="J6" s="47">
        <f>入誘!J6/X!AX$41</f>
        <v>1.5350892442367075E-2</v>
      </c>
      <c r="K6" s="48">
        <f>入誘!K6/X!AZ$41</f>
        <v>3.026084564603837E-2</v>
      </c>
    </row>
    <row r="7" spans="1:11" s="64" customFormat="1" ht="17" customHeight="1" x14ac:dyDescent="0.2">
      <c r="A7" s="44" t="s">
        <v>4</v>
      </c>
      <c r="B7" s="90" t="s">
        <v>60</v>
      </c>
      <c r="C7" s="46">
        <f>入誘!C7/X!AO$41</f>
        <v>1.3918945221046123E-2</v>
      </c>
      <c r="D7" s="46">
        <f>入誘!D7/X!AP$41</f>
        <v>1.4652279848327524E-2</v>
      </c>
      <c r="E7" s="46">
        <f>入誘!E7/X!AQ$41</f>
        <v>3.4076731732885289E-3</v>
      </c>
      <c r="F7" s="46">
        <f>入誘!F7/X!AR$41</f>
        <v>3.6061101087733068E-3</v>
      </c>
      <c r="G7" s="46">
        <f>入誘!G7/X!AS$41</f>
        <v>3.5243028684605981E-3</v>
      </c>
      <c r="H7" s="46">
        <f>入誘!H7/X!AT$41</f>
        <v>0.11361683413994332</v>
      </c>
      <c r="I7" s="48">
        <f>入誘!I7/X!AW$41</f>
        <v>3.2689289786038932E-3</v>
      </c>
      <c r="J7" s="47">
        <f>入誘!J7/X!AX$41</f>
        <v>3.8928919305393078E-3</v>
      </c>
      <c r="K7" s="48">
        <f>入誘!K7/X!AZ$41</f>
        <v>6.8470599522703068E-3</v>
      </c>
    </row>
    <row r="8" spans="1:11" s="64" customFormat="1" ht="17" customHeight="1" x14ac:dyDescent="0.2">
      <c r="A8" s="44" t="s">
        <v>5</v>
      </c>
      <c r="B8" s="90" t="s">
        <v>61</v>
      </c>
      <c r="C8" s="46">
        <f>入誘!C8/X!AO$41</f>
        <v>1.2533489698434638E-2</v>
      </c>
      <c r="D8" s="46">
        <f>入誘!D8/X!AP$41</f>
        <v>5.5708274022818029E-3</v>
      </c>
      <c r="E8" s="46">
        <f>入誘!E8/X!AQ$41</f>
        <v>6.3044344391081468E-3</v>
      </c>
      <c r="F8" s="46">
        <f>入誘!F8/X!AR$41</f>
        <v>3.0950720456588986E-2</v>
      </c>
      <c r="G8" s="46">
        <f>入誘!G8/X!AS$41</f>
        <v>1.7261893982839921E-2</v>
      </c>
      <c r="H8" s="46">
        <f>入誘!H8/X!AT$41</f>
        <v>0.15052772026378017</v>
      </c>
      <c r="I8" s="48">
        <f>入誘!I8/X!AW$41</f>
        <v>4.4013332998114702E-3</v>
      </c>
      <c r="J8" s="47">
        <f>入誘!J8/X!AX$41</f>
        <v>1.0975782479257864E-2</v>
      </c>
      <c r="K8" s="48">
        <f>入誘!K8/X!AZ$41</f>
        <v>9.0923064856350058E-3</v>
      </c>
    </row>
    <row r="9" spans="1:11" s="64" customFormat="1" ht="17" customHeight="1" x14ac:dyDescent="0.2">
      <c r="A9" s="44" t="s">
        <v>6</v>
      </c>
      <c r="B9" s="90" t="s">
        <v>62</v>
      </c>
      <c r="C9" s="46">
        <f>入誘!C9/X!AO$41</f>
        <v>3.1588876301189214E-2</v>
      </c>
      <c r="D9" s="46">
        <f>入誘!D9/X!AP$41</f>
        <v>1.6974732100595018E-2</v>
      </c>
      <c r="E9" s="46">
        <f>入誘!E9/X!AQ$41</f>
        <v>7.3072950959462563E-2</v>
      </c>
      <c r="F9" s="46">
        <f>入誘!F9/X!AR$41</f>
        <v>7.430982666267124E-3</v>
      </c>
      <c r="G9" s="46">
        <f>入誘!G9/X!AS$41</f>
        <v>7.3405152440551239E-3</v>
      </c>
      <c r="H9" s="46">
        <f>入誘!H9/X!AT$41</f>
        <v>-0.29497988602734088</v>
      </c>
      <c r="I9" s="48">
        <f>入誘!I9/X!AW$41</f>
        <v>1.9972877041614299E-2</v>
      </c>
      <c r="J9" s="47">
        <f>入誘!J9/X!AX$41</f>
        <v>2.9290215822349874E-2</v>
      </c>
      <c r="K9" s="48">
        <f>入誘!K9/X!AZ$41</f>
        <v>2.4941941430289452E-2</v>
      </c>
    </row>
    <row r="10" spans="1:11" s="64" customFormat="1" ht="17" customHeight="1" x14ac:dyDescent="0.2">
      <c r="A10" s="44" t="s">
        <v>7</v>
      </c>
      <c r="B10" s="90" t="s">
        <v>63</v>
      </c>
      <c r="C10" s="46">
        <f>入誘!C10/X!AO$41</f>
        <v>4.5904349057444456E-3</v>
      </c>
      <c r="D10" s="46">
        <f>入誘!D10/X!AP$41</f>
        <v>8.7618878987416153E-3</v>
      </c>
      <c r="E10" s="46">
        <f>入誘!E10/X!AQ$41</f>
        <v>3.4943422394909432E-3</v>
      </c>
      <c r="F10" s="46">
        <f>入誘!F10/X!AR$41</f>
        <v>6.0938538030598189E-3</v>
      </c>
      <c r="G10" s="46">
        <f>入誘!G10/X!AS$41</f>
        <v>3.7033639202198811E-3</v>
      </c>
      <c r="H10" s="46">
        <f>入誘!H10/X!AT$41</f>
        <v>-2.4805454310301595E-2</v>
      </c>
      <c r="I10" s="48">
        <f>入誘!I10/X!AW$41</f>
        <v>4.8110529404704E-3</v>
      </c>
      <c r="J10" s="47">
        <f>入誘!J10/X!AX$41</f>
        <v>7.5370750185761986E-3</v>
      </c>
      <c r="K10" s="48">
        <f>入誘!K10/X!AZ$41</f>
        <v>6.608845276714413E-3</v>
      </c>
    </row>
    <row r="11" spans="1:11" s="64" customFormat="1" ht="17" customHeight="1" x14ac:dyDescent="0.2">
      <c r="A11" s="44" t="s">
        <v>8</v>
      </c>
      <c r="B11" s="90" t="s">
        <v>64</v>
      </c>
      <c r="C11" s="46">
        <f>入誘!C11/X!AO$41</f>
        <v>4.9002314015935385E-3</v>
      </c>
      <c r="D11" s="46">
        <f>入誘!D11/X!AP$41</f>
        <v>5.7602840474500266E-3</v>
      </c>
      <c r="E11" s="46">
        <f>入誘!E11/X!AQ$41</f>
        <v>3.5709157569444139E-3</v>
      </c>
      <c r="F11" s="46">
        <f>入誘!F11/X!AR$41</f>
        <v>1.0315284883696494E-2</v>
      </c>
      <c r="G11" s="46">
        <f>入誘!G11/X!AS$41</f>
        <v>7.8922764492863392E-3</v>
      </c>
      <c r="H11" s="46">
        <f>入誘!H11/X!AT$41</f>
        <v>0.10113321600725035</v>
      </c>
      <c r="I11" s="48">
        <f>入誘!I11/X!AW$41</f>
        <v>3.5141609821778753E-2</v>
      </c>
      <c r="J11" s="47">
        <f>入誘!J11/X!AX$41</f>
        <v>2.4146573245610571E-2</v>
      </c>
      <c r="K11" s="48">
        <f>入誘!K11/X!AZ$41</f>
        <v>1.633353044891505E-2</v>
      </c>
    </row>
    <row r="12" spans="1:11" s="64" customFormat="1" ht="17" customHeight="1" x14ac:dyDescent="0.2">
      <c r="A12" s="44" t="s">
        <v>9</v>
      </c>
      <c r="B12" s="90" t="s">
        <v>65</v>
      </c>
      <c r="C12" s="46">
        <f>入誘!C12/X!AO$41</f>
        <v>1.3244493844174524E-3</v>
      </c>
      <c r="D12" s="46">
        <f>入誘!D12/X!AP$41</f>
        <v>9.8490995579753743E-4</v>
      </c>
      <c r="E12" s="46">
        <f>入誘!E12/X!AQ$41</f>
        <v>9.0900239336062425E-4</v>
      </c>
      <c r="F12" s="46">
        <f>入誘!F12/X!AR$41</f>
        <v>2.6405519572041857E-2</v>
      </c>
      <c r="G12" s="46">
        <f>入誘!G12/X!AS$41</f>
        <v>1.1613493870911092E-2</v>
      </c>
      <c r="H12" s="46">
        <f>入誘!H12/X!AT$41</f>
        <v>3.7547944015371267E-2</v>
      </c>
      <c r="I12" s="48">
        <f>入誘!I12/X!AW$41</f>
        <v>7.8154846073574223E-3</v>
      </c>
      <c r="J12" s="47">
        <f>入誘!J12/X!AX$41</f>
        <v>5.4462936624457481E-3</v>
      </c>
      <c r="K12" s="48">
        <f>入誘!K12/X!AZ$41</f>
        <v>5.2427300014004485E-3</v>
      </c>
    </row>
    <row r="13" spans="1:11" s="64" customFormat="1" ht="17" customHeight="1" x14ac:dyDescent="0.2">
      <c r="A13" s="44" t="s">
        <v>10</v>
      </c>
      <c r="B13" s="90" t="s">
        <v>66</v>
      </c>
      <c r="C13" s="46">
        <f>入誘!C13/X!AO$41</f>
        <v>7.6527567309439472E-4</v>
      </c>
      <c r="D13" s="46">
        <f>入誘!D13/X!AP$41</f>
        <v>1.426639184680443E-3</v>
      </c>
      <c r="E13" s="46">
        <f>入誘!E13/X!AQ$41</f>
        <v>4.5609276519154696E-4</v>
      </c>
      <c r="F13" s="46">
        <f>入誘!F13/X!AR$41</f>
        <v>1.5785745004411843E-2</v>
      </c>
      <c r="G13" s="46">
        <f>入誘!G13/X!AS$41</f>
        <v>6.9172661943680122E-3</v>
      </c>
      <c r="H13" s="46">
        <f>入誘!H13/X!AT$41</f>
        <v>0.37659478058539897</v>
      </c>
      <c r="I13" s="48">
        <f>入誘!I13/X!AW$41</f>
        <v>4.0328200909778712E-2</v>
      </c>
      <c r="J13" s="47">
        <f>入誘!J13/X!AX$41</f>
        <v>3.7497664792501259E-2</v>
      </c>
      <c r="K13" s="48">
        <f>入誘!K13/X!AZ$41</f>
        <v>1.9686119681974423E-2</v>
      </c>
    </row>
    <row r="14" spans="1:11" s="64" customFormat="1" ht="17" customHeight="1" x14ac:dyDescent="0.2">
      <c r="A14" s="44" t="s">
        <v>11</v>
      </c>
      <c r="B14" s="90" t="s">
        <v>67</v>
      </c>
      <c r="C14" s="46">
        <f>入誘!C14/X!AO$41</f>
        <v>1.1427841532119277E-3</v>
      </c>
      <c r="D14" s="46">
        <f>入誘!D14/X!AP$41</f>
        <v>2.1338104741585014E-3</v>
      </c>
      <c r="E14" s="46">
        <f>入誘!E14/X!AQ$41</f>
        <v>1.3245434533701184E-3</v>
      </c>
      <c r="F14" s="46">
        <f>入誘!F14/X!AR$41</f>
        <v>1.0301105118550563E-2</v>
      </c>
      <c r="G14" s="46">
        <f>入誘!G14/X!AS$41</f>
        <v>4.8673327707572378E-3</v>
      </c>
      <c r="H14" s="46">
        <f>入誘!H14/X!AT$41</f>
        <v>0.13651775931437865</v>
      </c>
      <c r="I14" s="48">
        <f>入誘!I14/X!AW$41</f>
        <v>3.0232703519726518E-2</v>
      </c>
      <c r="J14" s="47">
        <f>入誘!J14/X!AX$41</f>
        <v>2.2899187192230299E-2</v>
      </c>
      <c r="K14" s="48">
        <f>入誘!K14/X!AZ$41</f>
        <v>1.3497843829471768E-2</v>
      </c>
    </row>
    <row r="15" spans="1:11" s="64" customFormat="1" ht="17" customHeight="1" x14ac:dyDescent="0.2">
      <c r="A15" s="44" t="s">
        <v>12</v>
      </c>
      <c r="B15" s="90" t="s">
        <v>68</v>
      </c>
      <c r="C15" s="46">
        <f>入誘!C15/X!AO$41</f>
        <v>3.3786388571356738E-3</v>
      </c>
      <c r="D15" s="46">
        <f>入誘!D15/X!AP$41</f>
        <v>1.950522199287621E-3</v>
      </c>
      <c r="E15" s="46">
        <f>入誘!E15/X!AQ$41</f>
        <v>1.3573627621919621E-3</v>
      </c>
      <c r="F15" s="46">
        <f>入誘!F15/X!AR$41</f>
        <v>4.0846344191845359E-2</v>
      </c>
      <c r="G15" s="46">
        <f>入誘!G15/X!AS$41</f>
        <v>1.9732873186962551E-2</v>
      </c>
      <c r="H15" s="46">
        <f>入誘!H15/X!AT$41</f>
        <v>0.11410667550587929</v>
      </c>
      <c r="I15" s="48">
        <f>入誘!I15/X!AW$41</f>
        <v>8.1003242729585107E-3</v>
      </c>
      <c r="J15" s="47">
        <f>入誘!J15/X!AX$41</f>
        <v>8.246611918293215E-3</v>
      </c>
      <c r="K15" s="48">
        <f>入誘!K15/X!AZ$41</f>
        <v>7.7557590525077985E-3</v>
      </c>
    </row>
    <row r="16" spans="1:11" s="64" customFormat="1" ht="17" customHeight="1" x14ac:dyDescent="0.2">
      <c r="A16" s="44" t="s">
        <v>13</v>
      </c>
      <c r="B16" s="90" t="s">
        <v>69</v>
      </c>
      <c r="C16" s="46">
        <f>入誘!C16/X!AO$41</f>
        <v>4.1256920208436004E-4</v>
      </c>
      <c r="D16" s="46">
        <f>入誘!D16/X!AP$41</f>
        <v>7.2036125662080445E-4</v>
      </c>
      <c r="E16" s="46">
        <f>入誘!E16/X!AQ$41</f>
        <v>5.2891317644183087E-4</v>
      </c>
      <c r="F16" s="46">
        <f>入誘!F16/X!AR$41</f>
        <v>9.2591408911670715E-3</v>
      </c>
      <c r="G16" s="46">
        <f>入誘!G16/X!AS$41</f>
        <v>2.5902954969844318E-2</v>
      </c>
      <c r="H16" s="46">
        <f>入誘!H16/X!AT$41</f>
        <v>-3.0449051083928633E-2</v>
      </c>
      <c r="I16" s="48">
        <f>入誘!I16/X!AW$41</f>
        <v>7.6884510884652861E-3</v>
      </c>
      <c r="J16" s="47">
        <f>入誘!J16/X!AX$41</f>
        <v>6.8336634505790726E-3</v>
      </c>
      <c r="K16" s="48">
        <f>入誘!K16/X!AZ$41</f>
        <v>7.0923242925452264E-3</v>
      </c>
    </row>
    <row r="17" spans="1:11" s="64" customFormat="1" ht="17" customHeight="1" x14ac:dyDescent="0.2">
      <c r="A17" s="44" t="s">
        <v>14</v>
      </c>
      <c r="B17" s="90" t="s">
        <v>70</v>
      </c>
      <c r="C17" s="46">
        <f>入誘!C17/X!AO$41</f>
        <v>3.9924288505802243E-4</v>
      </c>
      <c r="D17" s="46">
        <f>入誘!D17/X!AP$41</f>
        <v>5.1522107879762929E-4</v>
      </c>
      <c r="E17" s="46">
        <f>入誘!E17/X!AQ$41</f>
        <v>5.4693216154387027E-4</v>
      </c>
      <c r="F17" s="46">
        <f>入誘!F17/X!AR$41</f>
        <v>1.6919122519614008E-3</v>
      </c>
      <c r="G17" s="46">
        <f>入誘!G17/X!AS$41</f>
        <v>5.4679124565236915E-2</v>
      </c>
      <c r="H17" s="46">
        <f>入誘!H17/X!AT$41</f>
        <v>1.2345349441148613E-2</v>
      </c>
      <c r="I17" s="48">
        <f>入誘!I17/X!AW$41</f>
        <v>5.0160287290154761E-3</v>
      </c>
      <c r="J17" s="47">
        <f>入誘!J17/X!AX$41</f>
        <v>3.7514106643079933E-3</v>
      </c>
      <c r="K17" s="48">
        <f>入誘!K17/X!AZ$41</f>
        <v>9.1107834084666068E-3</v>
      </c>
    </row>
    <row r="18" spans="1:11" s="64" customFormat="1" ht="17" customHeight="1" x14ac:dyDescent="0.2">
      <c r="A18" s="44" t="s">
        <v>15</v>
      </c>
      <c r="B18" s="90" t="s">
        <v>71</v>
      </c>
      <c r="C18" s="46">
        <f>入誘!C18/X!AO$41</f>
        <v>1.4184576756531525E-3</v>
      </c>
      <c r="D18" s="46">
        <f>入誘!D18/X!AP$41</f>
        <v>1.1251310456094385E-3</v>
      </c>
      <c r="E18" s="46">
        <f>入誘!E18/X!AQ$41</f>
        <v>5.9851733332849689E-3</v>
      </c>
      <c r="F18" s="46">
        <f>入誘!F18/X!AR$41</f>
        <v>9.9277934126786281E-3</v>
      </c>
      <c r="G18" s="46">
        <f>入誘!G18/X!AS$41</f>
        <v>1.5470605071379373E-2</v>
      </c>
      <c r="H18" s="46">
        <f>入誘!H18/X!AT$41</f>
        <v>8.8521268171345577E-2</v>
      </c>
      <c r="I18" s="48">
        <f>入誘!I18/X!AW$41</f>
        <v>1.2686331372035134E-3</v>
      </c>
      <c r="J18" s="47">
        <f>入誘!J18/X!AX$41</f>
        <v>2.9057608717174546E-3</v>
      </c>
      <c r="K18" s="48">
        <f>入誘!K18/X!AZ$41</f>
        <v>4.0382169588693614E-3</v>
      </c>
    </row>
    <row r="19" spans="1:11" s="64" customFormat="1" ht="17" customHeight="1" x14ac:dyDescent="0.2">
      <c r="A19" s="44" t="s">
        <v>16</v>
      </c>
      <c r="B19" s="90" t="s">
        <v>72</v>
      </c>
      <c r="C19" s="46">
        <f>入誘!C19/X!AO$41</f>
        <v>1.1405963786907036E-3</v>
      </c>
      <c r="D19" s="46">
        <f>入誘!D19/X!AP$41</f>
        <v>2.0759762973503407E-3</v>
      </c>
      <c r="E19" s="46">
        <f>入誘!E19/X!AQ$41</f>
        <v>1.7772468634507711E-3</v>
      </c>
      <c r="F19" s="46">
        <f>入誘!F19/X!AR$41</f>
        <v>3.7374138168668383E-3</v>
      </c>
      <c r="G19" s="46">
        <f>入誘!G19/X!AS$41</f>
        <v>5.540516343063402E-3</v>
      </c>
      <c r="H19" s="46">
        <f>入誘!H19/X!AT$41</f>
        <v>-5.0758292986171974E-2</v>
      </c>
      <c r="I19" s="48">
        <f>入誘!I19/X!AW$41</f>
        <v>2.212329507811724E-2</v>
      </c>
      <c r="J19" s="47">
        <f>入誘!J19/X!AX$41</f>
        <v>1.5173774617487415E-2</v>
      </c>
      <c r="K19" s="48">
        <f>入誘!K19/X!AZ$41</f>
        <v>9.8555455874962759E-3</v>
      </c>
    </row>
    <row r="20" spans="1:11" s="64" customFormat="1" ht="17" customHeight="1" x14ac:dyDescent="0.2">
      <c r="A20" s="44" t="s">
        <v>17</v>
      </c>
      <c r="B20" s="90" t="s">
        <v>73</v>
      </c>
      <c r="C20" s="46">
        <f>入誘!C20/X!AO$41</f>
        <v>4.0435582864789474E-3</v>
      </c>
      <c r="D20" s="46">
        <f>入誘!D20/X!AP$41</f>
        <v>7.7638898539509763E-3</v>
      </c>
      <c r="E20" s="46">
        <f>入誘!E20/X!AQ$41</f>
        <v>5.6914040877380201E-4</v>
      </c>
      <c r="F20" s="46">
        <f>入誘!F20/X!AR$41</f>
        <v>1.0410171162393485E-2</v>
      </c>
      <c r="G20" s="46">
        <f>入誘!G20/X!AS$41</f>
        <v>2.3783765933958676E-2</v>
      </c>
      <c r="H20" s="46">
        <f>入誘!H20/X!AT$41</f>
        <v>2.8568187048944996E-2</v>
      </c>
      <c r="I20" s="48">
        <f>入誘!I20/X!AW$41</f>
        <v>3.088577074025417E-2</v>
      </c>
      <c r="J20" s="47">
        <f>入誘!J20/X!AX$41</f>
        <v>1.4159082433307071E-2</v>
      </c>
      <c r="K20" s="48">
        <f>入誘!K20/X!AZ$41</f>
        <v>1.4844716871802189E-2</v>
      </c>
    </row>
    <row r="21" spans="1:11" s="64" customFormat="1" ht="17" customHeight="1" x14ac:dyDescent="0.2">
      <c r="A21" s="44" t="s">
        <v>18</v>
      </c>
      <c r="B21" s="90" t="s">
        <v>74</v>
      </c>
      <c r="C21" s="46">
        <f>入誘!C21/X!AO$41</f>
        <v>3.7038944699232679E-3</v>
      </c>
      <c r="D21" s="46">
        <f>入誘!D21/X!AP$41</f>
        <v>1.1905969679708301E-2</v>
      </c>
      <c r="E21" s="46">
        <f>入誘!E21/X!AQ$41</f>
        <v>5.1027497174983719E-4</v>
      </c>
      <c r="F21" s="46">
        <f>入誘!F21/X!AR$41</f>
        <v>3.6209352636936615E-2</v>
      </c>
      <c r="G21" s="46">
        <f>入誘!G21/X!AS$41</f>
        <v>3.2638018951952813E-2</v>
      </c>
      <c r="H21" s="46">
        <f>入誘!H21/X!AT$41</f>
        <v>-7.9084157805734811E-3</v>
      </c>
      <c r="I21" s="48">
        <f>入誘!I21/X!AW$41</f>
        <v>6.2771789642710367E-3</v>
      </c>
      <c r="J21" s="47">
        <f>入誘!J21/X!AX$41</f>
        <v>2.595091950292863E-3</v>
      </c>
      <c r="K21" s="48">
        <f>入誘!K21/X!AZ$41</f>
        <v>1.0080179732485138E-2</v>
      </c>
    </row>
    <row r="22" spans="1:11" s="64" customFormat="1" ht="17" customHeight="1" x14ac:dyDescent="0.2">
      <c r="A22" s="44" t="s">
        <v>19</v>
      </c>
      <c r="B22" s="90" t="s">
        <v>75</v>
      </c>
      <c r="C22" s="46">
        <f>入誘!C22/X!AO$41</f>
        <v>1.0029109703919086E-3</v>
      </c>
      <c r="D22" s="46">
        <f>入誘!D22/X!AP$41</f>
        <v>1.9464883756033387E-2</v>
      </c>
      <c r="E22" s="46">
        <f>入誘!E22/X!AQ$41</f>
        <v>1.7454338941027033E-3</v>
      </c>
      <c r="F22" s="46">
        <f>入誘!F22/X!AR$41</f>
        <v>1.2232738020688919E-2</v>
      </c>
      <c r="G22" s="46">
        <f>入誘!G22/X!AS$41</f>
        <v>2.30044941323462E-2</v>
      </c>
      <c r="H22" s="46">
        <f>入誘!H22/X!AT$41</f>
        <v>0.12956826969766772</v>
      </c>
      <c r="I22" s="48">
        <f>入誘!I22/X!AW$41</f>
        <v>0.15950672362142981</v>
      </c>
      <c r="J22" s="47">
        <f>入誘!J22/X!AX$41</f>
        <v>6.1985393251126709E-2</v>
      </c>
      <c r="K22" s="48">
        <f>入誘!K22/X!AZ$41</f>
        <v>5.3524796522028809E-2</v>
      </c>
    </row>
    <row r="23" spans="1:11" s="64" customFormat="1" ht="17" customHeight="1" x14ac:dyDescent="0.2">
      <c r="A23" s="44" t="s">
        <v>20</v>
      </c>
      <c r="B23" s="90" t="s">
        <v>76</v>
      </c>
      <c r="C23" s="46">
        <f>入誘!C23/X!AO$41</f>
        <v>1.787449713529549E-2</v>
      </c>
      <c r="D23" s="46">
        <f>入誘!D23/X!AP$41</f>
        <v>9.459726103435373E-3</v>
      </c>
      <c r="E23" s="46">
        <f>入誘!E23/X!AQ$41</f>
        <v>6.2869590094904977E-3</v>
      </c>
      <c r="F23" s="46">
        <f>入誘!F23/X!AR$41</f>
        <v>6.1901268862507592E-3</v>
      </c>
      <c r="G23" s="46">
        <f>入誘!G23/X!AS$41</f>
        <v>1.1431288870665843E-2</v>
      </c>
      <c r="H23" s="46">
        <f>入誘!H23/X!AT$41</f>
        <v>0.11111559899867327</v>
      </c>
      <c r="I23" s="48">
        <f>入誘!I23/X!AW$41</f>
        <v>3.8778544414897679E-3</v>
      </c>
      <c r="J23" s="47">
        <f>入誘!J23/X!AX$41</f>
        <v>6.1193844218873656E-3</v>
      </c>
      <c r="K23" s="48">
        <f>入誘!K23/X!AZ$41</f>
        <v>7.4835452848827835E-3</v>
      </c>
    </row>
    <row r="24" spans="1:11" s="64" customFormat="1" ht="17" customHeight="1" x14ac:dyDescent="0.2">
      <c r="A24" s="44" t="s">
        <v>21</v>
      </c>
      <c r="B24" s="90" t="s">
        <v>77</v>
      </c>
      <c r="C24" s="46">
        <f>入誘!C24/X!AO$41</f>
        <v>0</v>
      </c>
      <c r="D24" s="46">
        <f>入誘!D24/X!AP$41</f>
        <v>0</v>
      </c>
      <c r="E24" s="46">
        <f>入誘!E24/X!AQ$41</f>
        <v>0</v>
      </c>
      <c r="F24" s="46">
        <f>入誘!F24/X!AR$41</f>
        <v>0</v>
      </c>
      <c r="G24" s="46">
        <f>入誘!G24/X!AS$41</f>
        <v>0</v>
      </c>
      <c r="H24" s="46">
        <f>入誘!H24/X!AT$41</f>
        <v>0</v>
      </c>
      <c r="I24" s="48">
        <f>入誘!I24/X!AW$41</f>
        <v>0</v>
      </c>
      <c r="J24" s="47">
        <f>入誘!J24/X!AX$41</f>
        <v>0</v>
      </c>
      <c r="K24" s="48">
        <f>入誘!K24/X!AZ$41</f>
        <v>0</v>
      </c>
    </row>
    <row r="25" spans="1:11" s="64" customFormat="1" ht="17" customHeight="1" x14ac:dyDescent="0.2">
      <c r="A25" s="44" t="s">
        <v>22</v>
      </c>
      <c r="B25" s="90" t="s">
        <v>176</v>
      </c>
      <c r="C25" s="46">
        <f>入誘!C25/X!AO$41</f>
        <v>4.6961154755516647E-3</v>
      </c>
      <c r="D25" s="46">
        <f>入誘!D25/X!AP$41</f>
        <v>8.9742077375514952E-3</v>
      </c>
      <c r="E25" s="46">
        <f>入誘!E25/X!AQ$41</f>
        <v>3.5703035049076486E-3</v>
      </c>
      <c r="F25" s="46">
        <f>入誘!F25/X!AR$41</f>
        <v>2.352473043246824E-3</v>
      </c>
      <c r="G25" s="46">
        <f>入誘!G25/X!AS$41</f>
        <v>2.3635626562721261E-3</v>
      </c>
      <c r="H25" s="46">
        <f>入誘!H25/X!AT$41</f>
        <v>6.4834075157561306E-3</v>
      </c>
      <c r="I25" s="48">
        <f>入誘!I25/X!AW$41</f>
        <v>5.5665876591895671E-3</v>
      </c>
      <c r="J25" s="47">
        <f>入誘!J25/X!AX$41</f>
        <v>6.7091501431509083E-3</v>
      </c>
      <c r="K25" s="48">
        <f>入誘!K25/X!AZ$41</f>
        <v>6.2783116589272964E-3</v>
      </c>
    </row>
    <row r="26" spans="1:11" s="64" customFormat="1" ht="17" customHeight="1" x14ac:dyDescent="0.2">
      <c r="A26" s="44" t="s">
        <v>23</v>
      </c>
      <c r="B26" s="90" t="s">
        <v>78</v>
      </c>
      <c r="C26" s="46">
        <f>入誘!C26/X!AO$41</f>
        <v>5.9261505070138764E-4</v>
      </c>
      <c r="D26" s="46">
        <f>入誘!D26/X!AP$41</f>
        <v>1.1489282174026703E-3</v>
      </c>
      <c r="E26" s="46">
        <f>入誘!E26/X!AQ$41</f>
        <v>3.8579832439107636E-4</v>
      </c>
      <c r="F26" s="46">
        <f>入誘!F26/X!AR$41</f>
        <v>2.280430338919381E-4</v>
      </c>
      <c r="G26" s="46">
        <f>入誘!G26/X!AS$41</f>
        <v>3.1476018038610094E-4</v>
      </c>
      <c r="H26" s="46">
        <f>入誘!H26/X!AT$41</f>
        <v>-2.8809317395518554E-5</v>
      </c>
      <c r="I26" s="48">
        <f>入誘!I26/X!AW$41</f>
        <v>1.7009786736687187E-4</v>
      </c>
      <c r="J26" s="47">
        <f>入誘!J26/X!AX$41</f>
        <v>2.9652163535863886E-4</v>
      </c>
      <c r="K26" s="48">
        <f>入誘!K26/X!AZ$41</f>
        <v>5.3398197426219359E-4</v>
      </c>
    </row>
    <row r="27" spans="1:11" s="64" customFormat="1" ht="17" customHeight="1" x14ac:dyDescent="0.2">
      <c r="A27" s="44" t="s">
        <v>24</v>
      </c>
      <c r="B27" s="90" t="s">
        <v>79</v>
      </c>
      <c r="C27" s="46">
        <f>入誘!C27/X!AO$41</f>
        <v>6.4025832316097452E-3</v>
      </c>
      <c r="D27" s="46">
        <f>入誘!D27/X!AP$41</f>
        <v>3.475522506575754E-3</v>
      </c>
      <c r="E27" s="46">
        <f>入誘!E27/X!AQ$41</f>
        <v>2.0380839326525856E-2</v>
      </c>
      <c r="F27" s="46">
        <f>入誘!F27/X!AR$41</f>
        <v>2.427871852984969E-3</v>
      </c>
      <c r="G27" s="46">
        <f>入誘!G27/X!AS$41</f>
        <v>2.3633024806449785E-3</v>
      </c>
      <c r="H27" s="46">
        <f>入誘!H27/X!AT$41</f>
        <v>-7.9492266396899295E-4</v>
      </c>
      <c r="I27" s="48">
        <f>入誘!I27/X!AW$41</f>
        <v>1.5338932088157971E-3</v>
      </c>
      <c r="J27" s="47">
        <f>入誘!J27/X!AX$41</f>
        <v>2.5262651738555443E-3</v>
      </c>
      <c r="K27" s="48">
        <f>入誘!K27/X!AZ$41</f>
        <v>4.1346236590659741E-3</v>
      </c>
    </row>
    <row r="28" spans="1:11" s="64" customFormat="1" ht="17" customHeight="1" x14ac:dyDescent="0.2">
      <c r="A28" s="44" t="s">
        <v>25</v>
      </c>
      <c r="B28" s="90" t="s">
        <v>80</v>
      </c>
      <c r="C28" s="46">
        <f>入誘!C28/X!AO$41</f>
        <v>3.2817753077472506E-2</v>
      </c>
      <c r="D28" s="46">
        <f>入誘!D28/X!AP$41</f>
        <v>2.8492208626615119E-2</v>
      </c>
      <c r="E28" s="46">
        <f>入誘!E28/X!AQ$41</f>
        <v>5.4089864781665794E-3</v>
      </c>
      <c r="F28" s="46">
        <f>入誘!F28/X!AR$41</f>
        <v>1.0176613733837986E-2</v>
      </c>
      <c r="G28" s="46">
        <f>入誘!G28/X!AS$41</f>
        <v>1.3550277085272301E-2</v>
      </c>
      <c r="H28" s="46">
        <f>入誘!H28/X!AT$41</f>
        <v>-5.0960166873091753E-2</v>
      </c>
      <c r="I28" s="48">
        <f>入誘!I28/X!AW$41</f>
        <v>8.0120270882916133E-3</v>
      </c>
      <c r="J28" s="47">
        <f>入誘!J28/X!AX$41</f>
        <v>7.3695379565917318E-3</v>
      </c>
      <c r="K28" s="48">
        <f>入誘!K28/X!AZ$41</f>
        <v>1.4521209480058762E-2</v>
      </c>
    </row>
    <row r="29" spans="1:11" s="64" customFormat="1" ht="17" customHeight="1" x14ac:dyDescent="0.2">
      <c r="A29" s="44" t="s">
        <v>26</v>
      </c>
      <c r="B29" s="90" t="s">
        <v>81</v>
      </c>
      <c r="C29" s="46">
        <f>入誘!C29/X!AO$41</f>
        <v>3.2986829680801506E-3</v>
      </c>
      <c r="D29" s="46">
        <f>入誘!D29/X!AP$41</f>
        <v>1.725921485319052E-2</v>
      </c>
      <c r="E29" s="46">
        <f>入誘!E29/X!AQ$41</f>
        <v>3.327200044687634E-3</v>
      </c>
      <c r="F29" s="46">
        <f>入誘!F29/X!AR$41</f>
        <v>3.5584027371657217E-3</v>
      </c>
      <c r="G29" s="46">
        <f>入誘!G29/X!AS$41</f>
        <v>3.2220077983442083E-3</v>
      </c>
      <c r="H29" s="46">
        <f>入誘!H29/X!AT$41</f>
        <v>-2.2374848738561479E-4</v>
      </c>
      <c r="I29" s="48">
        <f>入誘!I29/X!AW$41</f>
        <v>3.347376933508246E-3</v>
      </c>
      <c r="J29" s="47">
        <f>入誘!J29/X!AX$41</f>
        <v>4.1316699783346235E-3</v>
      </c>
      <c r="K29" s="48">
        <f>入誘!K29/X!AZ$41</f>
        <v>7.5914402242668374E-3</v>
      </c>
    </row>
    <row r="30" spans="1:11" s="64" customFormat="1" ht="17" customHeight="1" x14ac:dyDescent="0.2">
      <c r="A30" s="44" t="s">
        <v>27</v>
      </c>
      <c r="B30" s="90" t="s">
        <v>82</v>
      </c>
      <c r="C30" s="46">
        <f>入誘!C30/X!AO$41</f>
        <v>2.1937506845658193E-3</v>
      </c>
      <c r="D30" s="46">
        <f>入誘!D30/X!AP$41</f>
        <v>1.9969335958776216E-2</v>
      </c>
      <c r="E30" s="46">
        <f>入誘!E30/X!AQ$41</f>
        <v>1.5117736485825359E-3</v>
      </c>
      <c r="F30" s="46">
        <f>入誘!F30/X!AR$41</f>
        <v>9.7536894695457953E-4</v>
      </c>
      <c r="G30" s="46">
        <f>入誘!G30/X!AS$41</f>
        <v>3.4885402827813366E-3</v>
      </c>
      <c r="H30" s="46">
        <f>入誘!H30/X!AT$41</f>
        <v>-8.5781100747931956E-4</v>
      </c>
      <c r="I30" s="48">
        <f>入誘!I30/X!AW$41</f>
        <v>7.889261461769357E-4</v>
      </c>
      <c r="J30" s="47">
        <f>入誘!J30/X!AX$41</f>
        <v>1.2509390486421489E-3</v>
      </c>
      <c r="K30" s="48">
        <f>入誘!K30/X!AZ$41</f>
        <v>6.8787215819223211E-3</v>
      </c>
    </row>
    <row r="31" spans="1:11" s="64" customFormat="1" ht="17" customHeight="1" x14ac:dyDescent="0.2">
      <c r="A31" s="44" t="s">
        <v>28</v>
      </c>
      <c r="B31" s="90" t="s">
        <v>83</v>
      </c>
      <c r="C31" s="46">
        <f>入誘!C31/X!AO$41</f>
        <v>1.8461228872684848E-2</v>
      </c>
      <c r="D31" s="46">
        <f>入誘!D31/X!AP$41</f>
        <v>1.6483601203848567E-2</v>
      </c>
      <c r="E31" s="46">
        <f>入誘!E31/X!AQ$41</f>
        <v>7.9167035650601885E-3</v>
      </c>
      <c r="F31" s="46">
        <f>入誘!F31/X!AR$41</f>
        <v>1.3050067063807942E-2</v>
      </c>
      <c r="G31" s="46">
        <f>入誘!G31/X!AS$41</f>
        <v>1.0317251238542465E-2</v>
      </c>
      <c r="H31" s="46">
        <f>入誘!H31/X!AT$41</f>
        <v>-3.667951694468239E-2</v>
      </c>
      <c r="I31" s="48">
        <f>入誘!I31/X!AW$41</f>
        <v>1.0315568680061952E-2</v>
      </c>
      <c r="J31" s="47">
        <f>入誘!J31/X!AX$41</f>
        <v>1.2344455974849481E-2</v>
      </c>
      <c r="K31" s="48">
        <f>入誘!K31/X!AZ$41</f>
        <v>1.2703238543707867E-2</v>
      </c>
    </row>
    <row r="32" spans="1:11" s="64" customFormat="1" ht="17" customHeight="1" x14ac:dyDescent="0.2">
      <c r="A32" s="44" t="s">
        <v>29</v>
      </c>
      <c r="B32" s="90" t="s">
        <v>84</v>
      </c>
      <c r="C32" s="46">
        <f>入誘!C32/X!AO$41</f>
        <v>2.4084091050739307E-2</v>
      </c>
      <c r="D32" s="46">
        <f>入誘!D32/X!AP$41</f>
        <v>4.4927453280630268E-2</v>
      </c>
      <c r="E32" s="46">
        <f>入誘!E32/X!AQ$41</f>
        <v>1.7527228720160912E-2</v>
      </c>
      <c r="F32" s="46">
        <f>入誘!F32/X!AR$41</f>
        <v>3.3849596522203811E-2</v>
      </c>
      <c r="G32" s="46">
        <f>入誘!G32/X!AS$41</f>
        <v>7.2969043583342497E-2</v>
      </c>
      <c r="H32" s="46">
        <f>入誘!H32/X!AT$41</f>
        <v>3.0020620117431274E-2</v>
      </c>
      <c r="I32" s="48">
        <f>入誘!I32/X!AW$41</f>
        <v>1.0281288991592316E-2</v>
      </c>
      <c r="J32" s="47">
        <f>入誘!J32/X!AX$41</f>
        <v>1.5664409376912145E-2</v>
      </c>
      <c r="K32" s="48">
        <f>入誘!K32/X!AZ$41</f>
        <v>3.1041931164130936E-2</v>
      </c>
    </row>
    <row r="33" spans="1:11" s="64" customFormat="1" ht="17" customHeight="1" x14ac:dyDescent="0.2">
      <c r="A33" s="44" t="s">
        <v>30</v>
      </c>
      <c r="B33" s="90" t="s">
        <v>85</v>
      </c>
      <c r="C33" s="46">
        <f>入誘!C33/X!AO$41</f>
        <v>0</v>
      </c>
      <c r="D33" s="46">
        <f>入誘!D33/X!AP$41</f>
        <v>0</v>
      </c>
      <c r="E33" s="46">
        <f>入誘!E33/X!AQ$41</f>
        <v>0</v>
      </c>
      <c r="F33" s="46">
        <f>入誘!F33/X!AR$41</f>
        <v>0</v>
      </c>
      <c r="G33" s="46">
        <f>入誘!G33/X!AS$41</f>
        <v>0</v>
      </c>
      <c r="H33" s="46">
        <f>入誘!H33/X!AT$41</f>
        <v>0</v>
      </c>
      <c r="I33" s="48">
        <f>入誘!I33/X!AW$41</f>
        <v>0</v>
      </c>
      <c r="J33" s="47">
        <f>入誘!J33/X!AX$41</f>
        <v>0</v>
      </c>
      <c r="K33" s="48">
        <f>入誘!K33/X!AZ$41</f>
        <v>0</v>
      </c>
    </row>
    <row r="34" spans="1:11" s="64" customFormat="1" ht="17" customHeight="1" x14ac:dyDescent="0.2">
      <c r="A34" s="44" t="s">
        <v>31</v>
      </c>
      <c r="B34" s="90" t="s">
        <v>86</v>
      </c>
      <c r="C34" s="46">
        <f>入誘!C34/X!AO$41</f>
        <v>3.0522343317092301E-5</v>
      </c>
      <c r="D34" s="46">
        <f>入誘!D34/X!AP$41</f>
        <v>2.0132154156160802E-3</v>
      </c>
      <c r="E34" s="46">
        <f>入誘!E34/X!AQ$41</f>
        <v>9.9574314538260437E-3</v>
      </c>
      <c r="F34" s="46">
        <f>入誘!F34/X!AR$41</f>
        <v>3.8096081379113255E-3</v>
      </c>
      <c r="G34" s="46">
        <f>入誘!G34/X!AS$41</f>
        <v>1.3101000447404258E-2</v>
      </c>
      <c r="H34" s="46">
        <f>入誘!H34/X!AT$41</f>
        <v>6.7255908821017077E-6</v>
      </c>
      <c r="I34" s="48">
        <f>入誘!I34/X!AW$41</f>
        <v>3.8903689025419813E-5</v>
      </c>
      <c r="J34" s="47">
        <f>入誘!J34/X!AX$41</f>
        <v>4.787921954945033E-5</v>
      </c>
      <c r="K34" s="48">
        <f>入誘!K34/X!AZ$41</f>
        <v>3.1425942239157387E-3</v>
      </c>
    </row>
    <row r="35" spans="1:11" s="64" customFormat="1" ht="17" customHeight="1" x14ac:dyDescent="0.2">
      <c r="A35" s="44" t="s">
        <v>32</v>
      </c>
      <c r="B35" s="90" t="s">
        <v>87</v>
      </c>
      <c r="C35" s="46">
        <f>入誘!C35/X!AO$41</f>
        <v>2.6009160648659949E-3</v>
      </c>
      <c r="D35" s="46">
        <f>入誘!D35/X!AP$41</f>
        <v>2.0093617711990836E-3</v>
      </c>
      <c r="E35" s="46">
        <f>入誘!E35/X!AQ$41</f>
        <v>2.0935194743372028E-2</v>
      </c>
      <c r="F35" s="46">
        <f>入誘!F35/X!AR$41</f>
        <v>1.627555607460267E-6</v>
      </c>
      <c r="G35" s="46">
        <f>入誘!G35/X!AS$41</f>
        <v>1.8549051897894462E-6</v>
      </c>
      <c r="H35" s="46">
        <f>入誘!H35/X!AT$41</f>
        <v>-2.7280165971245405E-6</v>
      </c>
      <c r="I35" s="48">
        <f>入誘!I35/X!AW$41</f>
        <v>1.9441994487128173E-6</v>
      </c>
      <c r="J35" s="47">
        <f>入誘!J35/X!AX$41</f>
        <v>3.9185760807289715E-6</v>
      </c>
      <c r="K35" s="48">
        <f>入誘!K35/X!AZ$41</f>
        <v>2.3307797764905158E-3</v>
      </c>
    </row>
    <row r="36" spans="1:11" s="64" customFormat="1" ht="17" customHeight="1" x14ac:dyDescent="0.2">
      <c r="A36" s="44" t="s">
        <v>33</v>
      </c>
      <c r="B36" s="90" t="s">
        <v>88</v>
      </c>
      <c r="C36" s="46">
        <f>入誘!C36/X!AO$41</f>
        <v>1.5037770143438655E-4</v>
      </c>
      <c r="D36" s="46">
        <f>入誘!D36/X!AP$41</f>
        <v>1.0899792021242633E-3</v>
      </c>
      <c r="E36" s="46">
        <f>入誘!E36/X!AQ$41</f>
        <v>1.6233680412821815E-4</v>
      </c>
      <c r="F36" s="46">
        <f>入誘!F36/X!AR$41</f>
        <v>1.4822987871895274E-4</v>
      </c>
      <c r="G36" s="46">
        <f>入誘!G36/X!AS$41</f>
        <v>1.6425569606884363E-4</v>
      </c>
      <c r="H36" s="46">
        <f>入誘!H36/X!AT$41</f>
        <v>1.4416055482652246E-5</v>
      </c>
      <c r="I36" s="48">
        <f>入誘!I36/X!AW$41</f>
        <v>7.4319484141518167E-5</v>
      </c>
      <c r="J36" s="47">
        <f>入誘!J36/X!AX$41</f>
        <v>1.2993826216430433E-4</v>
      </c>
      <c r="K36" s="48">
        <f>入誘!K36/X!AZ$41</f>
        <v>4.0527773008698246E-4</v>
      </c>
    </row>
    <row r="37" spans="1:11" s="64" customFormat="1" ht="17" customHeight="1" x14ac:dyDescent="0.2">
      <c r="A37" s="44" t="s">
        <v>34</v>
      </c>
      <c r="B37" s="90" t="s">
        <v>89</v>
      </c>
      <c r="C37" s="46">
        <f>入誘!C37/X!AO$41</f>
        <v>1.3033520197464329E-2</v>
      </c>
      <c r="D37" s="46">
        <f>入誘!D37/X!AP$41</f>
        <v>1.6286053482483121E-2</v>
      </c>
      <c r="E37" s="46">
        <f>入誘!E37/X!AQ$41</f>
        <v>1.830495649099818E-2</v>
      </c>
      <c r="F37" s="46">
        <f>入誘!F37/X!AR$41</f>
        <v>2.5465050456889151E-2</v>
      </c>
      <c r="G37" s="46">
        <f>入誘!G37/X!AS$41</f>
        <v>2.2246135923859114E-2</v>
      </c>
      <c r="H37" s="46">
        <f>入誘!H37/X!AT$41</f>
        <v>-1.7120296571232103E-3</v>
      </c>
      <c r="I37" s="48">
        <f>入誘!I37/X!AW$41</f>
        <v>1.4764700511897386E-2</v>
      </c>
      <c r="J37" s="47">
        <f>入誘!J37/X!AX$41</f>
        <v>1.7023104504031886E-2</v>
      </c>
      <c r="K37" s="48">
        <f>入誘!K37/X!AZ$41</f>
        <v>1.733983049972718E-2</v>
      </c>
    </row>
    <row r="38" spans="1:11" s="64" customFormat="1" ht="17" customHeight="1" x14ac:dyDescent="0.2">
      <c r="A38" s="44" t="s">
        <v>35</v>
      </c>
      <c r="B38" s="90" t="s">
        <v>90</v>
      </c>
      <c r="C38" s="46">
        <f>入誘!C38/X!AO$41</f>
        <v>0.15515079340043117</v>
      </c>
      <c r="D38" s="46">
        <f>入誘!D38/X!AP$41</f>
        <v>3.7254572359649372E-2</v>
      </c>
      <c r="E38" s="46">
        <f>入誘!E38/X!AQ$41</f>
        <v>4.2604597847628323E-3</v>
      </c>
      <c r="F38" s="46">
        <f>入誘!F38/X!AR$41</f>
        <v>4.0509066067207546E-4</v>
      </c>
      <c r="G38" s="46">
        <f>入誘!G38/X!AS$41</f>
        <v>1.1677387111579038E-3</v>
      </c>
      <c r="H38" s="46">
        <f>入誘!H38/X!AT$41</f>
        <v>-9.626680955824015E-6</v>
      </c>
      <c r="I38" s="48">
        <f>入誘!I38/X!AW$41</f>
        <v>2.0343969553488398E-4</v>
      </c>
      <c r="J38" s="47">
        <f>入誘!J38/X!AX$41</f>
        <v>4.4808840251316139E-4</v>
      </c>
      <c r="K38" s="48">
        <f>入誘!K38/X!AZ$41</f>
        <v>1.3045877364590652E-2</v>
      </c>
    </row>
    <row r="39" spans="1:11" s="64" customFormat="1" ht="17" customHeight="1" x14ac:dyDescent="0.2">
      <c r="A39" s="44" t="s">
        <v>36</v>
      </c>
      <c r="B39" s="90" t="s">
        <v>91</v>
      </c>
      <c r="C39" s="46">
        <f>入誘!C39/X!AO$41</f>
        <v>0</v>
      </c>
      <c r="D39" s="46">
        <f>入誘!D39/X!AP$41</f>
        <v>0</v>
      </c>
      <c r="E39" s="46">
        <f>入誘!E39/X!AQ$41</f>
        <v>0</v>
      </c>
      <c r="F39" s="46">
        <f>入誘!F39/X!AR$41</f>
        <v>0</v>
      </c>
      <c r="G39" s="46">
        <f>入誘!G39/X!AS$41</f>
        <v>0</v>
      </c>
      <c r="H39" s="46">
        <f>入誘!H39/X!AT$41</f>
        <v>0</v>
      </c>
      <c r="I39" s="48">
        <f>入誘!I39/X!AW$41</f>
        <v>0</v>
      </c>
      <c r="J39" s="47">
        <f>入誘!J39/X!AX$41</f>
        <v>0</v>
      </c>
      <c r="K39" s="48">
        <f>入誘!K39/X!AZ$41</f>
        <v>0</v>
      </c>
    </row>
    <row r="40" spans="1:11" s="64" customFormat="1" ht="17" customHeight="1" x14ac:dyDescent="0.2">
      <c r="A40" s="44" t="s">
        <v>37</v>
      </c>
      <c r="B40" s="90" t="s">
        <v>92</v>
      </c>
      <c r="C40" s="46">
        <f>入誘!C40/X!AO$41</f>
        <v>1.0971554394242152E-3</v>
      </c>
      <c r="D40" s="46">
        <f>入誘!D40/X!AP$41</f>
        <v>1.3273401046330286E-3</v>
      </c>
      <c r="E40" s="46">
        <f>入誘!E40/X!AQ$41</f>
        <v>1.0057860278426091E-3</v>
      </c>
      <c r="F40" s="46">
        <f>入誘!F40/X!AR$41</f>
        <v>4.6892957222267303E-3</v>
      </c>
      <c r="G40" s="46">
        <f>入誘!G40/X!AS$41</f>
        <v>2.6077693934983812E-3</v>
      </c>
      <c r="H40" s="46">
        <f>入誘!H40/X!AT$41</f>
        <v>1.466763751165605E-3</v>
      </c>
      <c r="I40" s="48">
        <f>入誘!I40/X!AW$41</f>
        <v>1.3098849454103072E-3</v>
      </c>
      <c r="J40" s="47">
        <f>入誘!J40/X!AX$41</f>
        <v>1.7528893481214794E-3</v>
      </c>
      <c r="K40" s="48">
        <f>入誘!K40/X!AZ$41</f>
        <v>1.6523869806737788E-3</v>
      </c>
    </row>
    <row r="41" spans="1:11" s="64" customFormat="1" ht="17" customHeight="1" x14ac:dyDescent="0.2">
      <c r="A41" s="50"/>
      <c r="B41" s="93" t="s">
        <v>127</v>
      </c>
      <c r="C41" s="51">
        <f>入誘!C41/X!AO$41</f>
        <v>0.49399371982336682</v>
      </c>
      <c r="D41" s="51">
        <f>入誘!D41/X!AP$41</f>
        <v>0.41933095278255861</v>
      </c>
      <c r="E41" s="51">
        <f>入誘!E41/X!AQ$41</f>
        <v>0.23745204384938789</v>
      </c>
      <c r="F41" s="51">
        <f>入誘!F41/X!AR$41</f>
        <v>0.35135294977845039</v>
      </c>
      <c r="G41" s="51">
        <f>入誘!G41/X!AS$41</f>
        <v>0.4313121671057511</v>
      </c>
      <c r="H41" s="51">
        <f>入誘!H41/X!AT$41</f>
        <v>0.93807419373157042</v>
      </c>
      <c r="I41" s="53">
        <f>入誘!I41/X!AW$41</f>
        <v>0.46093910452782005</v>
      </c>
      <c r="J41" s="52">
        <f>入誘!J41/X!AX$41</f>
        <v>0.38268919863095741</v>
      </c>
      <c r="K41" s="53">
        <f>入誘!K41/X!AZ$41</f>
        <v>0.3999585982947868</v>
      </c>
    </row>
    <row r="42" spans="1:11" s="64" customFormat="1" ht="17" customHeight="1" x14ac:dyDescent="0.2">
      <c r="A42" s="63"/>
      <c r="B42" s="164" t="s">
        <v>223</v>
      </c>
      <c r="C42" s="49"/>
      <c r="D42" s="49"/>
      <c r="E42" s="49"/>
      <c r="F42" s="49"/>
      <c r="G42" s="49"/>
      <c r="H42" s="49"/>
      <c r="I42" s="49"/>
      <c r="J42" s="49"/>
      <c r="K42" s="49"/>
    </row>
    <row r="43" spans="1:11" ht="17" customHeight="1" x14ac:dyDescent="0.2">
      <c r="A43" s="152" t="s">
        <v>1</v>
      </c>
      <c r="B43" s="153" t="s">
        <v>57</v>
      </c>
      <c r="C43" s="154">
        <f>ROUND(C4,4)</f>
        <v>1.46E-2</v>
      </c>
      <c r="D43" s="154">
        <f t="shared" ref="D43:K43" si="0">ROUND(D4,4)</f>
        <v>1.4E-2</v>
      </c>
      <c r="E43" s="154">
        <f t="shared" si="0"/>
        <v>1.2999999999999999E-3</v>
      </c>
      <c r="F43" s="154">
        <f t="shared" si="0"/>
        <v>8.0000000000000004E-4</v>
      </c>
      <c r="G43" s="154">
        <f t="shared" si="0"/>
        <v>1.8E-3</v>
      </c>
      <c r="H43" s="154">
        <f t="shared" si="0"/>
        <v>-4.4699999999999997E-2</v>
      </c>
      <c r="I43" s="154">
        <f t="shared" si="0"/>
        <v>8.9999999999999998E-4</v>
      </c>
      <c r="J43" s="154">
        <f t="shared" si="0"/>
        <v>1.0200000000000001E-2</v>
      </c>
      <c r="K43" s="155">
        <f t="shared" si="0"/>
        <v>8.0000000000000002E-3</v>
      </c>
    </row>
    <row r="44" spans="1:11" ht="17" customHeight="1" x14ac:dyDescent="0.2">
      <c r="A44" s="156" t="s">
        <v>2</v>
      </c>
      <c r="B44" s="157" t="s">
        <v>58</v>
      </c>
      <c r="C44" s="158">
        <f t="shared" ref="C44:K59" si="1">ROUND(C5,4)</f>
        <v>5.7000000000000002E-3</v>
      </c>
      <c r="D44" s="158">
        <f t="shared" si="1"/>
        <v>1.17E-2</v>
      </c>
      <c r="E44" s="158">
        <f t="shared" si="1"/>
        <v>4.7999999999999996E-3</v>
      </c>
      <c r="F44" s="158">
        <f t="shared" si="1"/>
        <v>7.4999999999999997E-3</v>
      </c>
      <c r="G44" s="158">
        <f t="shared" si="1"/>
        <v>4.8999999999999998E-3</v>
      </c>
      <c r="H44" s="158">
        <f t="shared" si="1"/>
        <v>-5.6599999999999998E-2</v>
      </c>
      <c r="I44" s="158">
        <f t="shared" si="1"/>
        <v>1.1599999999999999E-2</v>
      </c>
      <c r="J44" s="158">
        <f t="shared" si="1"/>
        <v>2.4E-2</v>
      </c>
      <c r="K44" s="159">
        <f t="shared" si="1"/>
        <v>1.41E-2</v>
      </c>
    </row>
    <row r="45" spans="1:11" ht="17" customHeight="1" x14ac:dyDescent="0.2">
      <c r="A45" s="156" t="s">
        <v>3</v>
      </c>
      <c r="B45" s="157" t="s">
        <v>59</v>
      </c>
      <c r="C45" s="158">
        <f t="shared" si="1"/>
        <v>0.10489999999999999</v>
      </c>
      <c r="D45" s="158">
        <f t="shared" si="1"/>
        <v>8.1699999999999995E-2</v>
      </c>
      <c r="E45" s="158">
        <f t="shared" si="1"/>
        <v>4.7999999999999996E-3</v>
      </c>
      <c r="F45" s="158">
        <f t="shared" si="1"/>
        <v>5.0000000000000001E-4</v>
      </c>
      <c r="G45" s="158">
        <f t="shared" si="1"/>
        <v>1.4E-3</v>
      </c>
      <c r="H45" s="158">
        <f t="shared" si="1"/>
        <v>0.1014</v>
      </c>
      <c r="I45" s="158">
        <f t="shared" si="1"/>
        <v>1.2999999999999999E-3</v>
      </c>
      <c r="J45" s="158">
        <f t="shared" si="1"/>
        <v>1.54E-2</v>
      </c>
      <c r="K45" s="159">
        <f t="shared" si="1"/>
        <v>3.0300000000000001E-2</v>
      </c>
    </row>
    <row r="46" spans="1:11" ht="17" customHeight="1" x14ac:dyDescent="0.2">
      <c r="A46" s="156" t="s">
        <v>4</v>
      </c>
      <c r="B46" s="157" t="s">
        <v>60</v>
      </c>
      <c r="C46" s="158">
        <f t="shared" si="1"/>
        <v>1.3899999999999999E-2</v>
      </c>
      <c r="D46" s="158">
        <f t="shared" si="1"/>
        <v>1.47E-2</v>
      </c>
      <c r="E46" s="158">
        <f t="shared" si="1"/>
        <v>3.3999999999999998E-3</v>
      </c>
      <c r="F46" s="158">
        <f t="shared" si="1"/>
        <v>3.5999999999999999E-3</v>
      </c>
      <c r="G46" s="158">
        <f t="shared" si="1"/>
        <v>3.5000000000000001E-3</v>
      </c>
      <c r="H46" s="158">
        <f t="shared" si="1"/>
        <v>0.11360000000000001</v>
      </c>
      <c r="I46" s="158">
        <f t="shared" si="1"/>
        <v>3.3E-3</v>
      </c>
      <c r="J46" s="158">
        <f t="shared" si="1"/>
        <v>3.8999999999999998E-3</v>
      </c>
      <c r="K46" s="159">
        <f t="shared" si="1"/>
        <v>6.7999999999999996E-3</v>
      </c>
    </row>
    <row r="47" spans="1:11" ht="17" customHeight="1" x14ac:dyDescent="0.2">
      <c r="A47" s="156" t="s">
        <v>5</v>
      </c>
      <c r="B47" s="157" t="s">
        <v>61</v>
      </c>
      <c r="C47" s="158">
        <f t="shared" si="1"/>
        <v>1.2500000000000001E-2</v>
      </c>
      <c r="D47" s="158">
        <f t="shared" si="1"/>
        <v>5.5999999999999999E-3</v>
      </c>
      <c r="E47" s="158">
        <f t="shared" si="1"/>
        <v>6.3E-3</v>
      </c>
      <c r="F47" s="158">
        <f t="shared" si="1"/>
        <v>3.1E-2</v>
      </c>
      <c r="G47" s="158">
        <f t="shared" si="1"/>
        <v>1.7299999999999999E-2</v>
      </c>
      <c r="H47" s="158">
        <f t="shared" si="1"/>
        <v>0.15049999999999999</v>
      </c>
      <c r="I47" s="158">
        <f t="shared" si="1"/>
        <v>4.4000000000000003E-3</v>
      </c>
      <c r="J47" s="158">
        <f t="shared" si="1"/>
        <v>1.0999999999999999E-2</v>
      </c>
      <c r="K47" s="159">
        <f t="shared" si="1"/>
        <v>9.1000000000000004E-3</v>
      </c>
    </row>
    <row r="48" spans="1:11" ht="17" customHeight="1" x14ac:dyDescent="0.2">
      <c r="A48" s="156" t="s">
        <v>6</v>
      </c>
      <c r="B48" s="157" t="s">
        <v>62</v>
      </c>
      <c r="C48" s="158">
        <f t="shared" si="1"/>
        <v>3.1600000000000003E-2</v>
      </c>
      <c r="D48" s="158">
        <f t="shared" si="1"/>
        <v>1.7000000000000001E-2</v>
      </c>
      <c r="E48" s="158">
        <f t="shared" si="1"/>
        <v>7.3099999999999998E-2</v>
      </c>
      <c r="F48" s="158">
        <f t="shared" si="1"/>
        <v>7.4000000000000003E-3</v>
      </c>
      <c r="G48" s="158">
        <f t="shared" si="1"/>
        <v>7.3000000000000001E-3</v>
      </c>
      <c r="H48" s="158">
        <f t="shared" si="1"/>
        <v>-0.29499999999999998</v>
      </c>
      <c r="I48" s="158">
        <f t="shared" si="1"/>
        <v>0.02</v>
      </c>
      <c r="J48" s="158">
        <f t="shared" si="1"/>
        <v>2.93E-2</v>
      </c>
      <c r="K48" s="159">
        <f t="shared" si="1"/>
        <v>2.4899999999999999E-2</v>
      </c>
    </row>
    <row r="49" spans="1:11" ht="17" customHeight="1" x14ac:dyDescent="0.2">
      <c r="A49" s="156" t="s">
        <v>7</v>
      </c>
      <c r="B49" s="157" t="s">
        <v>63</v>
      </c>
      <c r="C49" s="158">
        <f t="shared" si="1"/>
        <v>4.5999999999999999E-3</v>
      </c>
      <c r="D49" s="158">
        <f t="shared" si="1"/>
        <v>8.8000000000000005E-3</v>
      </c>
      <c r="E49" s="158">
        <f t="shared" si="1"/>
        <v>3.5000000000000001E-3</v>
      </c>
      <c r="F49" s="158">
        <f t="shared" si="1"/>
        <v>6.1000000000000004E-3</v>
      </c>
      <c r="G49" s="158">
        <f t="shared" si="1"/>
        <v>3.7000000000000002E-3</v>
      </c>
      <c r="H49" s="158">
        <f t="shared" si="1"/>
        <v>-2.4799999999999999E-2</v>
      </c>
      <c r="I49" s="158">
        <f t="shared" si="1"/>
        <v>4.7999999999999996E-3</v>
      </c>
      <c r="J49" s="158">
        <f t="shared" si="1"/>
        <v>7.4999999999999997E-3</v>
      </c>
      <c r="K49" s="159">
        <f t="shared" si="1"/>
        <v>6.6E-3</v>
      </c>
    </row>
    <row r="50" spans="1:11" ht="17" customHeight="1" x14ac:dyDescent="0.2">
      <c r="A50" s="156" t="s">
        <v>8</v>
      </c>
      <c r="B50" s="157" t="s">
        <v>64</v>
      </c>
      <c r="C50" s="158">
        <f t="shared" si="1"/>
        <v>4.8999999999999998E-3</v>
      </c>
      <c r="D50" s="158">
        <f t="shared" si="1"/>
        <v>5.7999999999999996E-3</v>
      </c>
      <c r="E50" s="158">
        <f t="shared" si="1"/>
        <v>3.5999999999999999E-3</v>
      </c>
      <c r="F50" s="158">
        <f t="shared" si="1"/>
        <v>1.03E-2</v>
      </c>
      <c r="G50" s="158">
        <f t="shared" si="1"/>
        <v>7.9000000000000008E-3</v>
      </c>
      <c r="H50" s="158">
        <f t="shared" si="1"/>
        <v>0.1011</v>
      </c>
      <c r="I50" s="158">
        <f t="shared" si="1"/>
        <v>3.5099999999999999E-2</v>
      </c>
      <c r="J50" s="158">
        <f t="shared" si="1"/>
        <v>2.41E-2</v>
      </c>
      <c r="K50" s="159">
        <f t="shared" si="1"/>
        <v>1.6299999999999999E-2</v>
      </c>
    </row>
    <row r="51" spans="1:11" ht="17" customHeight="1" x14ac:dyDescent="0.2">
      <c r="A51" s="156" t="s">
        <v>9</v>
      </c>
      <c r="B51" s="157" t="s">
        <v>65</v>
      </c>
      <c r="C51" s="158">
        <f t="shared" si="1"/>
        <v>1.2999999999999999E-3</v>
      </c>
      <c r="D51" s="158">
        <f t="shared" si="1"/>
        <v>1E-3</v>
      </c>
      <c r="E51" s="158">
        <f t="shared" si="1"/>
        <v>8.9999999999999998E-4</v>
      </c>
      <c r="F51" s="158">
        <f t="shared" si="1"/>
        <v>2.64E-2</v>
      </c>
      <c r="G51" s="158">
        <f t="shared" si="1"/>
        <v>1.1599999999999999E-2</v>
      </c>
      <c r="H51" s="158">
        <f t="shared" si="1"/>
        <v>3.7499999999999999E-2</v>
      </c>
      <c r="I51" s="158">
        <f t="shared" si="1"/>
        <v>7.7999999999999996E-3</v>
      </c>
      <c r="J51" s="158">
        <f t="shared" si="1"/>
        <v>5.4000000000000003E-3</v>
      </c>
      <c r="K51" s="159">
        <f t="shared" si="1"/>
        <v>5.1999999999999998E-3</v>
      </c>
    </row>
    <row r="52" spans="1:11" ht="17" customHeight="1" x14ac:dyDescent="0.2">
      <c r="A52" s="156" t="s">
        <v>10</v>
      </c>
      <c r="B52" s="157" t="s">
        <v>66</v>
      </c>
      <c r="C52" s="158">
        <f t="shared" si="1"/>
        <v>8.0000000000000004E-4</v>
      </c>
      <c r="D52" s="158">
        <f t="shared" si="1"/>
        <v>1.4E-3</v>
      </c>
      <c r="E52" s="158">
        <f t="shared" si="1"/>
        <v>5.0000000000000001E-4</v>
      </c>
      <c r="F52" s="158">
        <f t="shared" si="1"/>
        <v>1.5800000000000002E-2</v>
      </c>
      <c r="G52" s="158">
        <f t="shared" si="1"/>
        <v>6.8999999999999999E-3</v>
      </c>
      <c r="H52" s="158">
        <f t="shared" si="1"/>
        <v>0.37659999999999999</v>
      </c>
      <c r="I52" s="158">
        <f t="shared" si="1"/>
        <v>4.0300000000000002E-2</v>
      </c>
      <c r="J52" s="158">
        <f t="shared" si="1"/>
        <v>3.7499999999999999E-2</v>
      </c>
      <c r="K52" s="159">
        <f t="shared" si="1"/>
        <v>1.9699999999999999E-2</v>
      </c>
    </row>
    <row r="53" spans="1:11" ht="17" customHeight="1" x14ac:dyDescent="0.2">
      <c r="A53" s="156" t="s">
        <v>11</v>
      </c>
      <c r="B53" s="157" t="s">
        <v>67</v>
      </c>
      <c r="C53" s="158">
        <f t="shared" si="1"/>
        <v>1.1000000000000001E-3</v>
      </c>
      <c r="D53" s="158">
        <f t="shared" si="1"/>
        <v>2.0999999999999999E-3</v>
      </c>
      <c r="E53" s="158">
        <f t="shared" si="1"/>
        <v>1.2999999999999999E-3</v>
      </c>
      <c r="F53" s="158">
        <f t="shared" si="1"/>
        <v>1.03E-2</v>
      </c>
      <c r="G53" s="158">
        <f t="shared" si="1"/>
        <v>4.8999999999999998E-3</v>
      </c>
      <c r="H53" s="158">
        <f t="shared" si="1"/>
        <v>0.13650000000000001</v>
      </c>
      <c r="I53" s="158">
        <f t="shared" si="1"/>
        <v>3.0200000000000001E-2</v>
      </c>
      <c r="J53" s="158">
        <f t="shared" si="1"/>
        <v>2.29E-2</v>
      </c>
      <c r="K53" s="159">
        <f t="shared" si="1"/>
        <v>1.35E-2</v>
      </c>
    </row>
    <row r="54" spans="1:11" ht="17" customHeight="1" x14ac:dyDescent="0.2">
      <c r="A54" s="156" t="s">
        <v>12</v>
      </c>
      <c r="B54" s="157" t="s">
        <v>68</v>
      </c>
      <c r="C54" s="158">
        <f t="shared" si="1"/>
        <v>3.3999999999999998E-3</v>
      </c>
      <c r="D54" s="158">
        <f t="shared" si="1"/>
        <v>2E-3</v>
      </c>
      <c r="E54" s="158">
        <f t="shared" si="1"/>
        <v>1.4E-3</v>
      </c>
      <c r="F54" s="158">
        <f t="shared" si="1"/>
        <v>4.0800000000000003E-2</v>
      </c>
      <c r="G54" s="158">
        <f t="shared" si="1"/>
        <v>1.9699999999999999E-2</v>
      </c>
      <c r="H54" s="158">
        <f t="shared" si="1"/>
        <v>0.11409999999999999</v>
      </c>
      <c r="I54" s="158">
        <f t="shared" si="1"/>
        <v>8.0999999999999996E-3</v>
      </c>
      <c r="J54" s="158">
        <f t="shared" si="1"/>
        <v>8.2000000000000007E-3</v>
      </c>
      <c r="K54" s="159">
        <f t="shared" si="1"/>
        <v>7.7999999999999996E-3</v>
      </c>
    </row>
    <row r="55" spans="1:11" ht="17" customHeight="1" x14ac:dyDescent="0.2">
      <c r="A55" s="156" t="s">
        <v>13</v>
      </c>
      <c r="B55" s="157" t="s">
        <v>69</v>
      </c>
      <c r="C55" s="158">
        <f t="shared" si="1"/>
        <v>4.0000000000000002E-4</v>
      </c>
      <c r="D55" s="158">
        <f t="shared" si="1"/>
        <v>6.9999999999999999E-4</v>
      </c>
      <c r="E55" s="158">
        <f t="shared" si="1"/>
        <v>5.0000000000000001E-4</v>
      </c>
      <c r="F55" s="158">
        <f t="shared" si="1"/>
        <v>9.2999999999999992E-3</v>
      </c>
      <c r="G55" s="158">
        <f t="shared" si="1"/>
        <v>2.5899999999999999E-2</v>
      </c>
      <c r="H55" s="158">
        <f t="shared" si="1"/>
        <v>-3.04E-2</v>
      </c>
      <c r="I55" s="158">
        <f t="shared" si="1"/>
        <v>7.7000000000000002E-3</v>
      </c>
      <c r="J55" s="158">
        <f t="shared" si="1"/>
        <v>6.7999999999999996E-3</v>
      </c>
      <c r="K55" s="159">
        <f t="shared" si="1"/>
        <v>7.1000000000000004E-3</v>
      </c>
    </row>
    <row r="56" spans="1:11" ht="17" customHeight="1" x14ac:dyDescent="0.2">
      <c r="A56" s="156" t="s">
        <v>14</v>
      </c>
      <c r="B56" s="157" t="s">
        <v>70</v>
      </c>
      <c r="C56" s="158">
        <f t="shared" si="1"/>
        <v>4.0000000000000002E-4</v>
      </c>
      <c r="D56" s="158">
        <f t="shared" si="1"/>
        <v>5.0000000000000001E-4</v>
      </c>
      <c r="E56" s="158">
        <f t="shared" si="1"/>
        <v>5.0000000000000001E-4</v>
      </c>
      <c r="F56" s="158">
        <f t="shared" si="1"/>
        <v>1.6999999999999999E-3</v>
      </c>
      <c r="G56" s="158">
        <f t="shared" si="1"/>
        <v>5.4699999999999999E-2</v>
      </c>
      <c r="H56" s="158">
        <f t="shared" si="1"/>
        <v>1.23E-2</v>
      </c>
      <c r="I56" s="158">
        <f t="shared" si="1"/>
        <v>5.0000000000000001E-3</v>
      </c>
      <c r="J56" s="158">
        <f t="shared" si="1"/>
        <v>3.8E-3</v>
      </c>
      <c r="K56" s="159">
        <f t="shared" si="1"/>
        <v>9.1000000000000004E-3</v>
      </c>
    </row>
    <row r="57" spans="1:11" ht="17" customHeight="1" x14ac:dyDescent="0.2">
      <c r="A57" s="156" t="s">
        <v>15</v>
      </c>
      <c r="B57" s="157" t="s">
        <v>71</v>
      </c>
      <c r="C57" s="158">
        <f t="shared" si="1"/>
        <v>1.4E-3</v>
      </c>
      <c r="D57" s="158">
        <f t="shared" si="1"/>
        <v>1.1000000000000001E-3</v>
      </c>
      <c r="E57" s="158">
        <f t="shared" si="1"/>
        <v>6.0000000000000001E-3</v>
      </c>
      <c r="F57" s="158">
        <f t="shared" si="1"/>
        <v>9.9000000000000008E-3</v>
      </c>
      <c r="G57" s="158">
        <f t="shared" si="1"/>
        <v>1.55E-2</v>
      </c>
      <c r="H57" s="158">
        <f t="shared" si="1"/>
        <v>8.8499999999999995E-2</v>
      </c>
      <c r="I57" s="158">
        <f t="shared" si="1"/>
        <v>1.2999999999999999E-3</v>
      </c>
      <c r="J57" s="158">
        <f t="shared" si="1"/>
        <v>2.8999999999999998E-3</v>
      </c>
      <c r="K57" s="159">
        <f t="shared" si="1"/>
        <v>4.0000000000000001E-3</v>
      </c>
    </row>
    <row r="58" spans="1:11" ht="17" customHeight="1" x14ac:dyDescent="0.2">
      <c r="A58" s="156" t="s">
        <v>16</v>
      </c>
      <c r="B58" s="157" t="s">
        <v>72</v>
      </c>
      <c r="C58" s="158">
        <f t="shared" si="1"/>
        <v>1.1000000000000001E-3</v>
      </c>
      <c r="D58" s="158">
        <f t="shared" si="1"/>
        <v>2.0999999999999999E-3</v>
      </c>
      <c r="E58" s="158">
        <f t="shared" si="1"/>
        <v>1.8E-3</v>
      </c>
      <c r="F58" s="158">
        <f t="shared" si="1"/>
        <v>3.7000000000000002E-3</v>
      </c>
      <c r="G58" s="158">
        <f t="shared" si="1"/>
        <v>5.4999999999999997E-3</v>
      </c>
      <c r="H58" s="158">
        <f t="shared" si="1"/>
        <v>-5.0799999999999998E-2</v>
      </c>
      <c r="I58" s="158">
        <f t="shared" si="1"/>
        <v>2.2100000000000002E-2</v>
      </c>
      <c r="J58" s="158">
        <f t="shared" si="1"/>
        <v>1.52E-2</v>
      </c>
      <c r="K58" s="159">
        <f t="shared" si="1"/>
        <v>9.9000000000000008E-3</v>
      </c>
    </row>
    <row r="59" spans="1:11" ht="17" customHeight="1" x14ac:dyDescent="0.2">
      <c r="A59" s="156" t="s">
        <v>17</v>
      </c>
      <c r="B59" s="157" t="s">
        <v>73</v>
      </c>
      <c r="C59" s="158">
        <f t="shared" si="1"/>
        <v>4.0000000000000001E-3</v>
      </c>
      <c r="D59" s="158">
        <f t="shared" si="1"/>
        <v>7.7999999999999996E-3</v>
      </c>
      <c r="E59" s="158">
        <f t="shared" si="1"/>
        <v>5.9999999999999995E-4</v>
      </c>
      <c r="F59" s="158">
        <f t="shared" si="1"/>
        <v>1.04E-2</v>
      </c>
      <c r="G59" s="158">
        <f t="shared" si="1"/>
        <v>2.3800000000000002E-2</v>
      </c>
      <c r="H59" s="158">
        <f t="shared" si="1"/>
        <v>2.86E-2</v>
      </c>
      <c r="I59" s="158">
        <f t="shared" si="1"/>
        <v>3.09E-2</v>
      </c>
      <c r="J59" s="158">
        <f t="shared" si="1"/>
        <v>1.4200000000000001E-2</v>
      </c>
      <c r="K59" s="159">
        <f t="shared" si="1"/>
        <v>1.4800000000000001E-2</v>
      </c>
    </row>
    <row r="60" spans="1:11" ht="17" customHeight="1" x14ac:dyDescent="0.2">
      <c r="A60" s="156" t="s">
        <v>18</v>
      </c>
      <c r="B60" s="157" t="s">
        <v>74</v>
      </c>
      <c r="C60" s="158">
        <f t="shared" ref="C60:K75" si="2">ROUND(C21,4)</f>
        <v>3.7000000000000002E-3</v>
      </c>
      <c r="D60" s="158">
        <f t="shared" si="2"/>
        <v>1.1900000000000001E-2</v>
      </c>
      <c r="E60" s="158">
        <f t="shared" si="2"/>
        <v>5.0000000000000001E-4</v>
      </c>
      <c r="F60" s="158">
        <f t="shared" si="2"/>
        <v>3.6200000000000003E-2</v>
      </c>
      <c r="G60" s="158">
        <f t="shared" si="2"/>
        <v>3.2599999999999997E-2</v>
      </c>
      <c r="H60" s="158">
        <f t="shared" si="2"/>
        <v>-7.9000000000000008E-3</v>
      </c>
      <c r="I60" s="158">
        <f t="shared" si="2"/>
        <v>6.3E-3</v>
      </c>
      <c r="J60" s="158">
        <f t="shared" si="2"/>
        <v>2.5999999999999999E-3</v>
      </c>
      <c r="K60" s="159">
        <f t="shared" si="2"/>
        <v>1.01E-2</v>
      </c>
    </row>
    <row r="61" spans="1:11" ht="17" customHeight="1" x14ac:dyDescent="0.2">
      <c r="A61" s="156" t="s">
        <v>19</v>
      </c>
      <c r="B61" s="157" t="s">
        <v>75</v>
      </c>
      <c r="C61" s="158">
        <f t="shared" si="2"/>
        <v>1E-3</v>
      </c>
      <c r="D61" s="158">
        <f t="shared" si="2"/>
        <v>1.95E-2</v>
      </c>
      <c r="E61" s="158">
        <f t="shared" si="2"/>
        <v>1.6999999999999999E-3</v>
      </c>
      <c r="F61" s="158">
        <f t="shared" si="2"/>
        <v>1.2200000000000001E-2</v>
      </c>
      <c r="G61" s="158">
        <f t="shared" si="2"/>
        <v>2.3E-2</v>
      </c>
      <c r="H61" s="158">
        <f t="shared" si="2"/>
        <v>0.12959999999999999</v>
      </c>
      <c r="I61" s="158">
        <f t="shared" si="2"/>
        <v>0.1595</v>
      </c>
      <c r="J61" s="158">
        <f t="shared" si="2"/>
        <v>6.2E-2</v>
      </c>
      <c r="K61" s="159">
        <f t="shared" si="2"/>
        <v>5.3499999999999999E-2</v>
      </c>
    </row>
    <row r="62" spans="1:11" ht="17" customHeight="1" x14ac:dyDescent="0.2">
      <c r="A62" s="156" t="s">
        <v>20</v>
      </c>
      <c r="B62" s="157" t="s">
        <v>76</v>
      </c>
      <c r="C62" s="158">
        <f t="shared" si="2"/>
        <v>1.7899999999999999E-2</v>
      </c>
      <c r="D62" s="158">
        <f t="shared" si="2"/>
        <v>9.4999999999999998E-3</v>
      </c>
      <c r="E62" s="158">
        <f t="shared" si="2"/>
        <v>6.3E-3</v>
      </c>
      <c r="F62" s="158">
        <f t="shared" si="2"/>
        <v>6.1999999999999998E-3</v>
      </c>
      <c r="G62" s="158">
        <f t="shared" si="2"/>
        <v>1.14E-2</v>
      </c>
      <c r="H62" s="158">
        <f t="shared" si="2"/>
        <v>0.1111</v>
      </c>
      <c r="I62" s="158">
        <f t="shared" si="2"/>
        <v>3.8999999999999998E-3</v>
      </c>
      <c r="J62" s="158">
        <f t="shared" si="2"/>
        <v>6.1000000000000004E-3</v>
      </c>
      <c r="K62" s="159">
        <f t="shared" si="2"/>
        <v>7.4999999999999997E-3</v>
      </c>
    </row>
    <row r="63" spans="1:11" ht="17" customHeight="1" x14ac:dyDescent="0.2">
      <c r="A63" s="156" t="s">
        <v>21</v>
      </c>
      <c r="B63" s="157" t="s">
        <v>77</v>
      </c>
      <c r="C63" s="158">
        <f t="shared" si="2"/>
        <v>0</v>
      </c>
      <c r="D63" s="158">
        <f t="shared" si="2"/>
        <v>0</v>
      </c>
      <c r="E63" s="158">
        <f t="shared" si="2"/>
        <v>0</v>
      </c>
      <c r="F63" s="158">
        <f t="shared" si="2"/>
        <v>0</v>
      </c>
      <c r="G63" s="158">
        <f t="shared" si="2"/>
        <v>0</v>
      </c>
      <c r="H63" s="158">
        <f t="shared" si="2"/>
        <v>0</v>
      </c>
      <c r="I63" s="158">
        <f t="shared" si="2"/>
        <v>0</v>
      </c>
      <c r="J63" s="158">
        <f t="shared" si="2"/>
        <v>0</v>
      </c>
      <c r="K63" s="159">
        <f t="shared" si="2"/>
        <v>0</v>
      </c>
    </row>
    <row r="64" spans="1:11" ht="17" customHeight="1" x14ac:dyDescent="0.2">
      <c r="A64" s="156" t="s">
        <v>22</v>
      </c>
      <c r="B64" s="157" t="s">
        <v>176</v>
      </c>
      <c r="C64" s="158">
        <f t="shared" si="2"/>
        <v>4.7000000000000002E-3</v>
      </c>
      <c r="D64" s="158">
        <f t="shared" si="2"/>
        <v>8.9999999999999993E-3</v>
      </c>
      <c r="E64" s="158">
        <f t="shared" si="2"/>
        <v>3.5999999999999999E-3</v>
      </c>
      <c r="F64" s="158">
        <f t="shared" si="2"/>
        <v>2.3999999999999998E-3</v>
      </c>
      <c r="G64" s="158">
        <f t="shared" si="2"/>
        <v>2.3999999999999998E-3</v>
      </c>
      <c r="H64" s="158">
        <f t="shared" si="2"/>
        <v>6.4999999999999997E-3</v>
      </c>
      <c r="I64" s="158">
        <f t="shared" si="2"/>
        <v>5.5999999999999999E-3</v>
      </c>
      <c r="J64" s="158">
        <f t="shared" si="2"/>
        <v>6.7000000000000002E-3</v>
      </c>
      <c r="K64" s="159">
        <f t="shared" si="2"/>
        <v>6.3E-3</v>
      </c>
    </row>
    <row r="65" spans="1:11" ht="17" customHeight="1" x14ac:dyDescent="0.2">
      <c r="A65" s="156" t="s">
        <v>23</v>
      </c>
      <c r="B65" s="157" t="s">
        <v>78</v>
      </c>
      <c r="C65" s="158">
        <f t="shared" si="2"/>
        <v>5.9999999999999995E-4</v>
      </c>
      <c r="D65" s="158">
        <f t="shared" si="2"/>
        <v>1.1000000000000001E-3</v>
      </c>
      <c r="E65" s="158">
        <f t="shared" si="2"/>
        <v>4.0000000000000002E-4</v>
      </c>
      <c r="F65" s="158">
        <f t="shared" si="2"/>
        <v>2.0000000000000001E-4</v>
      </c>
      <c r="G65" s="158">
        <f t="shared" si="2"/>
        <v>2.9999999999999997E-4</v>
      </c>
      <c r="H65" s="158">
        <f t="shared" si="2"/>
        <v>0</v>
      </c>
      <c r="I65" s="158">
        <f t="shared" si="2"/>
        <v>2.0000000000000001E-4</v>
      </c>
      <c r="J65" s="158">
        <f t="shared" si="2"/>
        <v>2.9999999999999997E-4</v>
      </c>
      <c r="K65" s="159">
        <f t="shared" si="2"/>
        <v>5.0000000000000001E-4</v>
      </c>
    </row>
    <row r="66" spans="1:11" ht="17" customHeight="1" x14ac:dyDescent="0.2">
      <c r="A66" s="156" t="s">
        <v>24</v>
      </c>
      <c r="B66" s="157" t="s">
        <v>79</v>
      </c>
      <c r="C66" s="158">
        <f t="shared" si="2"/>
        <v>6.4000000000000003E-3</v>
      </c>
      <c r="D66" s="158">
        <f t="shared" si="2"/>
        <v>3.5000000000000001E-3</v>
      </c>
      <c r="E66" s="158">
        <f t="shared" si="2"/>
        <v>2.0400000000000001E-2</v>
      </c>
      <c r="F66" s="158">
        <f t="shared" si="2"/>
        <v>2.3999999999999998E-3</v>
      </c>
      <c r="G66" s="158">
        <f t="shared" si="2"/>
        <v>2.3999999999999998E-3</v>
      </c>
      <c r="H66" s="158">
        <f t="shared" si="2"/>
        <v>-8.0000000000000004E-4</v>
      </c>
      <c r="I66" s="158">
        <f t="shared" si="2"/>
        <v>1.5E-3</v>
      </c>
      <c r="J66" s="158">
        <f t="shared" si="2"/>
        <v>2.5000000000000001E-3</v>
      </c>
      <c r="K66" s="159">
        <f t="shared" si="2"/>
        <v>4.1000000000000003E-3</v>
      </c>
    </row>
    <row r="67" spans="1:11" ht="17" customHeight="1" x14ac:dyDescent="0.2">
      <c r="A67" s="156" t="s">
        <v>25</v>
      </c>
      <c r="B67" s="157" t="s">
        <v>80</v>
      </c>
      <c r="C67" s="158">
        <f t="shared" si="2"/>
        <v>3.2800000000000003E-2</v>
      </c>
      <c r="D67" s="158">
        <f t="shared" si="2"/>
        <v>2.8500000000000001E-2</v>
      </c>
      <c r="E67" s="158">
        <f t="shared" si="2"/>
        <v>5.4000000000000003E-3</v>
      </c>
      <c r="F67" s="158">
        <f t="shared" si="2"/>
        <v>1.0200000000000001E-2</v>
      </c>
      <c r="G67" s="158">
        <f t="shared" si="2"/>
        <v>1.3599999999999999E-2</v>
      </c>
      <c r="H67" s="158">
        <f t="shared" si="2"/>
        <v>-5.0999999999999997E-2</v>
      </c>
      <c r="I67" s="158">
        <f t="shared" si="2"/>
        <v>8.0000000000000002E-3</v>
      </c>
      <c r="J67" s="158">
        <f t="shared" si="2"/>
        <v>7.4000000000000003E-3</v>
      </c>
      <c r="K67" s="159">
        <f t="shared" si="2"/>
        <v>1.4500000000000001E-2</v>
      </c>
    </row>
    <row r="68" spans="1:11" ht="17" customHeight="1" x14ac:dyDescent="0.2">
      <c r="A68" s="156" t="s">
        <v>26</v>
      </c>
      <c r="B68" s="157" t="s">
        <v>81</v>
      </c>
      <c r="C68" s="158">
        <f t="shared" si="2"/>
        <v>3.3E-3</v>
      </c>
      <c r="D68" s="158">
        <f t="shared" si="2"/>
        <v>1.7299999999999999E-2</v>
      </c>
      <c r="E68" s="158">
        <f t="shared" si="2"/>
        <v>3.3E-3</v>
      </c>
      <c r="F68" s="158">
        <f t="shared" si="2"/>
        <v>3.5999999999999999E-3</v>
      </c>
      <c r="G68" s="158">
        <f t="shared" si="2"/>
        <v>3.2000000000000002E-3</v>
      </c>
      <c r="H68" s="158">
        <f t="shared" si="2"/>
        <v>-2.0000000000000001E-4</v>
      </c>
      <c r="I68" s="158">
        <f t="shared" si="2"/>
        <v>3.3E-3</v>
      </c>
      <c r="J68" s="158">
        <f t="shared" si="2"/>
        <v>4.1000000000000003E-3</v>
      </c>
      <c r="K68" s="159">
        <f t="shared" si="2"/>
        <v>7.6E-3</v>
      </c>
    </row>
    <row r="69" spans="1:11" ht="17" customHeight="1" x14ac:dyDescent="0.2">
      <c r="A69" s="156" t="s">
        <v>27</v>
      </c>
      <c r="B69" s="157" t="s">
        <v>82</v>
      </c>
      <c r="C69" s="158">
        <f t="shared" si="2"/>
        <v>2.2000000000000001E-3</v>
      </c>
      <c r="D69" s="158">
        <f t="shared" si="2"/>
        <v>0.02</v>
      </c>
      <c r="E69" s="158">
        <f t="shared" si="2"/>
        <v>1.5E-3</v>
      </c>
      <c r="F69" s="158">
        <f t="shared" si="2"/>
        <v>1E-3</v>
      </c>
      <c r="G69" s="158">
        <f t="shared" si="2"/>
        <v>3.5000000000000001E-3</v>
      </c>
      <c r="H69" s="158">
        <f t="shared" si="2"/>
        <v>-8.9999999999999998E-4</v>
      </c>
      <c r="I69" s="158">
        <f t="shared" si="2"/>
        <v>8.0000000000000004E-4</v>
      </c>
      <c r="J69" s="158">
        <f t="shared" si="2"/>
        <v>1.2999999999999999E-3</v>
      </c>
      <c r="K69" s="159">
        <f t="shared" si="2"/>
        <v>6.8999999999999999E-3</v>
      </c>
    </row>
    <row r="70" spans="1:11" ht="17" customHeight="1" x14ac:dyDescent="0.2">
      <c r="A70" s="156" t="s">
        <v>28</v>
      </c>
      <c r="B70" s="157" t="s">
        <v>83</v>
      </c>
      <c r="C70" s="158">
        <f t="shared" si="2"/>
        <v>1.8499999999999999E-2</v>
      </c>
      <c r="D70" s="158">
        <f t="shared" si="2"/>
        <v>1.6500000000000001E-2</v>
      </c>
      <c r="E70" s="158">
        <f t="shared" si="2"/>
        <v>7.9000000000000008E-3</v>
      </c>
      <c r="F70" s="158">
        <f t="shared" si="2"/>
        <v>1.3100000000000001E-2</v>
      </c>
      <c r="G70" s="158">
        <f t="shared" si="2"/>
        <v>1.03E-2</v>
      </c>
      <c r="H70" s="158">
        <f t="shared" si="2"/>
        <v>-3.6700000000000003E-2</v>
      </c>
      <c r="I70" s="158">
        <f t="shared" si="2"/>
        <v>1.03E-2</v>
      </c>
      <c r="J70" s="158">
        <f t="shared" si="2"/>
        <v>1.23E-2</v>
      </c>
      <c r="K70" s="159">
        <f t="shared" si="2"/>
        <v>1.2699999999999999E-2</v>
      </c>
    </row>
    <row r="71" spans="1:11" ht="17" customHeight="1" x14ac:dyDescent="0.2">
      <c r="A71" s="156" t="s">
        <v>29</v>
      </c>
      <c r="B71" s="157" t="s">
        <v>84</v>
      </c>
      <c r="C71" s="158">
        <f t="shared" si="2"/>
        <v>2.41E-2</v>
      </c>
      <c r="D71" s="158">
        <f t="shared" si="2"/>
        <v>4.4900000000000002E-2</v>
      </c>
      <c r="E71" s="158">
        <f t="shared" si="2"/>
        <v>1.7500000000000002E-2</v>
      </c>
      <c r="F71" s="158">
        <f t="shared" si="2"/>
        <v>3.3799999999999997E-2</v>
      </c>
      <c r="G71" s="158">
        <f t="shared" si="2"/>
        <v>7.2999999999999995E-2</v>
      </c>
      <c r="H71" s="158">
        <f t="shared" si="2"/>
        <v>0.03</v>
      </c>
      <c r="I71" s="158">
        <f t="shared" si="2"/>
        <v>1.03E-2</v>
      </c>
      <c r="J71" s="158">
        <f t="shared" si="2"/>
        <v>1.5699999999999999E-2</v>
      </c>
      <c r="K71" s="159">
        <f t="shared" si="2"/>
        <v>3.1E-2</v>
      </c>
    </row>
    <row r="72" spans="1:11" ht="17" customHeight="1" x14ac:dyDescent="0.2">
      <c r="A72" s="156" t="s">
        <v>30</v>
      </c>
      <c r="B72" s="157" t="s">
        <v>85</v>
      </c>
      <c r="C72" s="158">
        <f t="shared" si="2"/>
        <v>0</v>
      </c>
      <c r="D72" s="158">
        <f t="shared" si="2"/>
        <v>0</v>
      </c>
      <c r="E72" s="158">
        <f t="shared" si="2"/>
        <v>0</v>
      </c>
      <c r="F72" s="158">
        <f t="shared" si="2"/>
        <v>0</v>
      </c>
      <c r="G72" s="158">
        <f t="shared" si="2"/>
        <v>0</v>
      </c>
      <c r="H72" s="158">
        <f t="shared" si="2"/>
        <v>0</v>
      </c>
      <c r="I72" s="158">
        <f t="shared" si="2"/>
        <v>0</v>
      </c>
      <c r="J72" s="158">
        <f t="shared" si="2"/>
        <v>0</v>
      </c>
      <c r="K72" s="159">
        <f t="shared" si="2"/>
        <v>0</v>
      </c>
    </row>
    <row r="73" spans="1:11" ht="17" customHeight="1" x14ac:dyDescent="0.2">
      <c r="A73" s="156" t="s">
        <v>31</v>
      </c>
      <c r="B73" s="157" t="s">
        <v>86</v>
      </c>
      <c r="C73" s="158">
        <f t="shared" si="2"/>
        <v>0</v>
      </c>
      <c r="D73" s="158">
        <f t="shared" si="2"/>
        <v>2E-3</v>
      </c>
      <c r="E73" s="158">
        <f t="shared" si="2"/>
        <v>0.01</v>
      </c>
      <c r="F73" s="158">
        <f t="shared" si="2"/>
        <v>3.8E-3</v>
      </c>
      <c r="G73" s="158">
        <f t="shared" si="2"/>
        <v>1.3100000000000001E-2</v>
      </c>
      <c r="H73" s="158">
        <f t="shared" si="2"/>
        <v>0</v>
      </c>
      <c r="I73" s="158">
        <f t="shared" si="2"/>
        <v>0</v>
      </c>
      <c r="J73" s="158">
        <f t="shared" si="2"/>
        <v>0</v>
      </c>
      <c r="K73" s="159">
        <f t="shared" si="2"/>
        <v>3.0999999999999999E-3</v>
      </c>
    </row>
    <row r="74" spans="1:11" ht="17" customHeight="1" x14ac:dyDescent="0.2">
      <c r="A74" s="156" t="s">
        <v>32</v>
      </c>
      <c r="B74" s="157" t="s">
        <v>87</v>
      </c>
      <c r="C74" s="158">
        <f t="shared" si="2"/>
        <v>2.5999999999999999E-3</v>
      </c>
      <c r="D74" s="158">
        <f t="shared" si="2"/>
        <v>2E-3</v>
      </c>
      <c r="E74" s="158">
        <f t="shared" si="2"/>
        <v>2.0899999999999998E-2</v>
      </c>
      <c r="F74" s="158">
        <f t="shared" si="2"/>
        <v>0</v>
      </c>
      <c r="G74" s="158">
        <f t="shared" si="2"/>
        <v>0</v>
      </c>
      <c r="H74" s="158">
        <f t="shared" si="2"/>
        <v>0</v>
      </c>
      <c r="I74" s="158">
        <f t="shared" si="2"/>
        <v>0</v>
      </c>
      <c r="J74" s="158">
        <f t="shared" si="2"/>
        <v>0</v>
      </c>
      <c r="K74" s="159">
        <f t="shared" si="2"/>
        <v>2.3E-3</v>
      </c>
    </row>
    <row r="75" spans="1:11" ht="17" customHeight="1" x14ac:dyDescent="0.2">
      <c r="A75" s="156" t="s">
        <v>33</v>
      </c>
      <c r="B75" s="157" t="s">
        <v>88</v>
      </c>
      <c r="C75" s="158">
        <f t="shared" si="2"/>
        <v>2.0000000000000001E-4</v>
      </c>
      <c r="D75" s="158">
        <f t="shared" si="2"/>
        <v>1.1000000000000001E-3</v>
      </c>
      <c r="E75" s="158">
        <f t="shared" si="2"/>
        <v>2.0000000000000001E-4</v>
      </c>
      <c r="F75" s="158">
        <f t="shared" si="2"/>
        <v>1E-4</v>
      </c>
      <c r="G75" s="158">
        <f t="shared" si="2"/>
        <v>2.0000000000000001E-4</v>
      </c>
      <c r="H75" s="158">
        <f t="shared" si="2"/>
        <v>0</v>
      </c>
      <c r="I75" s="158">
        <f t="shared" si="2"/>
        <v>1E-4</v>
      </c>
      <c r="J75" s="158">
        <f t="shared" si="2"/>
        <v>1E-4</v>
      </c>
      <c r="K75" s="159">
        <f t="shared" si="2"/>
        <v>4.0000000000000002E-4</v>
      </c>
    </row>
    <row r="76" spans="1:11" ht="17" customHeight="1" x14ac:dyDescent="0.2">
      <c r="A76" s="156" t="s">
        <v>34</v>
      </c>
      <c r="B76" s="157" t="s">
        <v>89</v>
      </c>
      <c r="C76" s="158">
        <f t="shared" ref="C76:K80" si="3">ROUND(C37,4)</f>
        <v>1.2999999999999999E-2</v>
      </c>
      <c r="D76" s="158">
        <f t="shared" si="3"/>
        <v>1.6299999999999999E-2</v>
      </c>
      <c r="E76" s="158">
        <f t="shared" si="3"/>
        <v>1.83E-2</v>
      </c>
      <c r="F76" s="158">
        <f t="shared" si="3"/>
        <v>2.5499999999999998E-2</v>
      </c>
      <c r="G76" s="158">
        <f t="shared" si="3"/>
        <v>2.2200000000000001E-2</v>
      </c>
      <c r="H76" s="158">
        <f t="shared" si="3"/>
        <v>-1.6999999999999999E-3</v>
      </c>
      <c r="I76" s="158">
        <f t="shared" si="3"/>
        <v>1.4800000000000001E-2</v>
      </c>
      <c r="J76" s="158">
        <f t="shared" si="3"/>
        <v>1.7000000000000001E-2</v>
      </c>
      <c r="K76" s="159">
        <f t="shared" si="3"/>
        <v>1.7299999999999999E-2</v>
      </c>
    </row>
    <row r="77" spans="1:11" ht="17" customHeight="1" x14ac:dyDescent="0.2">
      <c r="A77" s="156" t="s">
        <v>35</v>
      </c>
      <c r="B77" s="157" t="s">
        <v>90</v>
      </c>
      <c r="C77" s="158">
        <f t="shared" si="3"/>
        <v>0.1552</v>
      </c>
      <c r="D77" s="158">
        <f t="shared" si="3"/>
        <v>3.73E-2</v>
      </c>
      <c r="E77" s="158">
        <f t="shared" si="3"/>
        <v>4.3E-3</v>
      </c>
      <c r="F77" s="158">
        <f t="shared" si="3"/>
        <v>4.0000000000000002E-4</v>
      </c>
      <c r="G77" s="158">
        <f t="shared" si="3"/>
        <v>1.1999999999999999E-3</v>
      </c>
      <c r="H77" s="158">
        <f t="shared" si="3"/>
        <v>0</v>
      </c>
      <c r="I77" s="158">
        <f t="shared" si="3"/>
        <v>2.0000000000000001E-4</v>
      </c>
      <c r="J77" s="158">
        <f t="shared" si="3"/>
        <v>4.0000000000000002E-4</v>
      </c>
      <c r="K77" s="159">
        <f t="shared" si="3"/>
        <v>1.2999999999999999E-2</v>
      </c>
    </row>
    <row r="78" spans="1:11" ht="17" customHeight="1" x14ac:dyDescent="0.2">
      <c r="A78" s="156" t="s">
        <v>36</v>
      </c>
      <c r="B78" s="157" t="s">
        <v>91</v>
      </c>
      <c r="C78" s="158">
        <f t="shared" si="3"/>
        <v>0</v>
      </c>
      <c r="D78" s="158">
        <f t="shared" si="3"/>
        <v>0</v>
      </c>
      <c r="E78" s="158">
        <f t="shared" si="3"/>
        <v>0</v>
      </c>
      <c r="F78" s="158">
        <f t="shared" si="3"/>
        <v>0</v>
      </c>
      <c r="G78" s="158">
        <f t="shared" si="3"/>
        <v>0</v>
      </c>
      <c r="H78" s="158">
        <f t="shared" si="3"/>
        <v>0</v>
      </c>
      <c r="I78" s="158">
        <f t="shared" si="3"/>
        <v>0</v>
      </c>
      <c r="J78" s="158">
        <f t="shared" si="3"/>
        <v>0</v>
      </c>
      <c r="K78" s="159">
        <f t="shared" si="3"/>
        <v>0</v>
      </c>
    </row>
    <row r="79" spans="1:11" ht="17" customHeight="1" x14ac:dyDescent="0.2">
      <c r="A79" s="156" t="s">
        <v>37</v>
      </c>
      <c r="B79" s="157" t="s">
        <v>92</v>
      </c>
      <c r="C79" s="162">
        <f t="shared" si="3"/>
        <v>1.1000000000000001E-3</v>
      </c>
      <c r="D79" s="162">
        <f t="shared" si="3"/>
        <v>1.2999999999999999E-3</v>
      </c>
      <c r="E79" s="162">
        <f t="shared" si="3"/>
        <v>1E-3</v>
      </c>
      <c r="F79" s="162">
        <f t="shared" si="3"/>
        <v>4.7000000000000002E-3</v>
      </c>
      <c r="G79" s="162">
        <f t="shared" si="3"/>
        <v>2.5999999999999999E-3</v>
      </c>
      <c r="H79" s="162">
        <f t="shared" si="3"/>
        <v>1.5E-3</v>
      </c>
      <c r="I79" s="162">
        <f t="shared" si="3"/>
        <v>1.2999999999999999E-3</v>
      </c>
      <c r="J79" s="162">
        <f t="shared" si="3"/>
        <v>1.8E-3</v>
      </c>
      <c r="K79" s="163">
        <f t="shared" si="3"/>
        <v>1.6999999999999999E-3</v>
      </c>
    </row>
    <row r="80" spans="1:11" ht="17" customHeight="1" x14ac:dyDescent="0.2">
      <c r="A80" s="165"/>
      <c r="B80" s="166" t="s">
        <v>122</v>
      </c>
      <c r="C80" s="162">
        <f t="shared" si="3"/>
        <v>0.49399999999999999</v>
      </c>
      <c r="D80" s="162">
        <f t="shared" si="3"/>
        <v>0.41930000000000001</v>
      </c>
      <c r="E80" s="162">
        <f t="shared" si="3"/>
        <v>0.23749999999999999</v>
      </c>
      <c r="F80" s="162">
        <f t="shared" si="3"/>
        <v>0.35139999999999999</v>
      </c>
      <c r="G80" s="162">
        <f t="shared" si="3"/>
        <v>0.43130000000000002</v>
      </c>
      <c r="H80" s="162">
        <f t="shared" si="3"/>
        <v>0.93810000000000004</v>
      </c>
      <c r="I80" s="162">
        <f t="shared" si="3"/>
        <v>0.46089999999999998</v>
      </c>
      <c r="J80" s="162">
        <f t="shared" si="3"/>
        <v>0.38269999999999998</v>
      </c>
      <c r="K80" s="163">
        <f t="shared" si="3"/>
        <v>0.4</v>
      </c>
    </row>
  </sheetData>
  <mergeCells count="1">
    <mergeCell ref="A2:B3"/>
  </mergeCells>
  <phoneticPr fontId="1"/>
  <pageMargins left="0.7" right="0.7" top="0.75" bottom="0.75" header="0.3" footer="0.3"/>
  <pageSetup paperSize="9" scale="56" fitToWidth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DE891-A055-4D7C-AFEC-E998AE7AD7EF}">
  <sheetPr>
    <tabColor rgb="FFFFFFCC"/>
    <pageSetUpPr fitToPage="1"/>
  </sheetPr>
  <dimension ref="A1:K80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1.5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6384" width="8.7265625" style="4"/>
  </cols>
  <sheetData>
    <row r="1" spans="1:11" ht="21.5" customHeight="1" x14ac:dyDescent="0.2">
      <c r="A1" s="25"/>
      <c r="B1" s="3"/>
      <c r="C1" s="3"/>
      <c r="D1" s="3"/>
      <c r="E1" s="3"/>
      <c r="F1" s="3"/>
      <c r="I1" s="8"/>
      <c r="J1" s="8"/>
    </row>
    <row r="2" spans="1:11" ht="21.5" customHeight="1" x14ac:dyDescent="0.2">
      <c r="A2" s="198" t="s">
        <v>212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3" t="s">
        <v>44</v>
      </c>
      <c r="I2" s="15" t="s">
        <v>47</v>
      </c>
      <c r="J2" s="13" t="s">
        <v>177</v>
      </c>
      <c r="K2" s="15" t="s">
        <v>49</v>
      </c>
    </row>
    <row r="3" spans="1:11" ht="33.5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26" t="s">
        <v>99</v>
      </c>
      <c r="I3" s="143" t="s">
        <v>100</v>
      </c>
      <c r="J3" s="26" t="s">
        <v>178</v>
      </c>
      <c r="K3" s="143" t="s">
        <v>101</v>
      </c>
    </row>
    <row r="4" spans="1:11" s="64" customFormat="1" ht="17" customHeight="1" x14ac:dyDescent="0.2">
      <c r="A4" s="44" t="s">
        <v>1</v>
      </c>
      <c r="B4" s="90" t="s">
        <v>57</v>
      </c>
      <c r="C4" s="46">
        <f>IF(入誘!$K4=0,0,入誘!C4/入誘!$K4)</f>
        <v>1.9446057384283542E-2</v>
      </c>
      <c r="D4" s="46">
        <f>IF(入誘!$K4=0,0,入誘!D4/入誘!$K4)</f>
        <v>0.50625764960979547</v>
      </c>
      <c r="E4" s="46">
        <f>IF(入誘!$K4=0,0,入誘!E4/入誘!$K4)</f>
        <v>1.3755293048510078E-2</v>
      </c>
      <c r="F4" s="46">
        <f>IF(入誘!$K4=0,0,入誘!F4/入誘!$K4)</f>
        <v>1.6773757180889367E-3</v>
      </c>
      <c r="G4" s="46">
        <f>IF(入誘!$K4=0,0,入誘!G4/入誘!$K4)</f>
        <v>2.8678958699637169E-2</v>
      </c>
      <c r="H4" s="46">
        <f>IF(入誘!$K4=0,0,入誘!H4/入誘!$K4)</f>
        <v>3.110522205384496E-3</v>
      </c>
      <c r="I4" s="48">
        <f>IF(入誘!$K4=0,0,入誘!I4/入誘!$K4)</f>
        <v>1.8085140923550916E-2</v>
      </c>
      <c r="J4" s="48">
        <f>IF(入誘!$K4=0,0,入誘!J4/入誘!$K4)</f>
        <v>0.40898900241074948</v>
      </c>
      <c r="K4" s="48">
        <f>IF(入誘!$K4=0,0,入誘!K4/入誘!$K4)</f>
        <v>1</v>
      </c>
    </row>
    <row r="5" spans="1:11" s="64" customFormat="1" ht="17" customHeight="1" x14ac:dyDescent="0.2">
      <c r="A5" s="44" t="s">
        <v>2</v>
      </c>
      <c r="B5" s="90" t="s">
        <v>58</v>
      </c>
      <c r="C5" s="46">
        <f>IF(入誘!$K5=0,0,入誘!C5/入誘!$K5)</f>
        <v>4.2863045648800883E-3</v>
      </c>
      <c r="D5" s="46">
        <f>IF(入誘!$K5=0,0,入誘!D5/入誘!$K5)</f>
        <v>0.23937524639937904</v>
      </c>
      <c r="E5" s="46">
        <f>IF(入誘!$K5=0,0,入誘!E5/入誘!$K5)</f>
        <v>2.7834715323396351E-2</v>
      </c>
      <c r="F5" s="46">
        <f>IF(入誘!$K5=0,0,入誘!F5/入誘!$K5)</f>
        <v>9.3674183598556598E-3</v>
      </c>
      <c r="G5" s="46">
        <f>IF(入誘!$K5=0,0,入誘!G5/入誘!$K5)</f>
        <v>4.383028298530723E-2</v>
      </c>
      <c r="H5" s="46">
        <f>IF(入誘!$K5=0,0,入誘!H5/入誘!$K5)</f>
        <v>2.2208218803837707E-3</v>
      </c>
      <c r="I5" s="48">
        <f>IF(入誘!$K5=0,0,入誘!I5/入誘!$K5)</f>
        <v>0.12851057632284613</v>
      </c>
      <c r="J5" s="48">
        <f>IF(入誘!$K5=0,0,入誘!J5/入誘!$K5)</f>
        <v>0.5445746341639518</v>
      </c>
      <c r="K5" s="48">
        <f>IF(入誘!$K5=0,0,入誘!K5/入誘!$K5)</f>
        <v>1</v>
      </c>
    </row>
    <row r="6" spans="1:11" s="64" customFormat="1" ht="17" customHeight="1" x14ac:dyDescent="0.2">
      <c r="A6" s="44" t="s">
        <v>3</v>
      </c>
      <c r="B6" s="90" t="s">
        <v>59</v>
      </c>
      <c r="C6" s="46">
        <f>IF(入誘!$K6=0,0,入誘!C6/入誘!$K6)</f>
        <v>3.6615749223760624E-2</v>
      </c>
      <c r="D6" s="46">
        <f>IF(入誘!$K6=0,0,入誘!D6/入誘!$K6)</f>
        <v>0.77692912947645787</v>
      </c>
      <c r="E6" s="46">
        <f>IF(入誘!$K6=0,0,入誘!E6/入誘!$K6)</f>
        <v>1.3188588001091402E-2</v>
      </c>
      <c r="F6" s="46">
        <f>IF(入誘!$K6=0,0,入誘!F6/入誘!$K6)</f>
        <v>2.9581481591603822E-4</v>
      </c>
      <c r="G6" s="46">
        <f>IF(入誘!$K6=0,0,入誘!G6/入誘!$K6)</f>
        <v>5.9729519633361806E-3</v>
      </c>
      <c r="H6" s="46">
        <f>IF(入誘!$K6=0,0,入誘!H6/入誘!$K6)</f>
        <v>-1.8546254938451494E-3</v>
      </c>
      <c r="I6" s="48">
        <f>IF(入誘!$K6=0,0,入誘!I6/入誘!$K6)</f>
        <v>6.5736915094649394E-3</v>
      </c>
      <c r="J6" s="48">
        <f>IF(入誘!$K6=0,0,入誘!J6/入誘!$K6)</f>
        <v>0.1622787005038181</v>
      </c>
      <c r="K6" s="48">
        <f>IF(入誘!$K6=0,0,入誘!K6/入誘!$K6)</f>
        <v>1</v>
      </c>
    </row>
    <row r="7" spans="1:11" s="64" customFormat="1" ht="17" customHeight="1" x14ac:dyDescent="0.2">
      <c r="A7" s="44" t="s">
        <v>4</v>
      </c>
      <c r="B7" s="90" t="s">
        <v>60</v>
      </c>
      <c r="C7" s="46">
        <f>IF(入誘!$K7=0,0,入誘!C7/入誘!$K7)</f>
        <v>2.147680872172664E-2</v>
      </c>
      <c r="D7" s="46">
        <f>IF(入誘!$K7=0,0,入誘!D7/入誘!$K7)</f>
        <v>0.61613336961374821</v>
      </c>
      <c r="E7" s="46">
        <f>IF(入誘!$K7=0,0,入誘!E7/入誘!$K7)</f>
        <v>4.0958824772113184E-2</v>
      </c>
      <c r="F7" s="46">
        <f>IF(入誘!$K7=0,0,入誘!F7/入誘!$K7)</f>
        <v>9.2196223343044212E-3</v>
      </c>
      <c r="G7" s="46">
        <f>IF(入誘!$K7=0,0,入誘!G7/入誘!$K7)</f>
        <v>6.5024964295253562E-2</v>
      </c>
      <c r="H7" s="46">
        <f>IF(入誘!$K7=0,0,入誘!H7/入誘!$K7)</f>
        <v>-9.184907304717051E-3</v>
      </c>
      <c r="I7" s="48">
        <f>IF(入誘!$K7=0,0,入誘!I7/入誘!$K7)</f>
        <v>7.4494573940208406E-2</v>
      </c>
      <c r="J7" s="48">
        <f>IF(入誘!$K7=0,0,入誘!J7/入誘!$K7)</f>
        <v>0.18187674362736256</v>
      </c>
      <c r="K7" s="48">
        <f>IF(入誘!$K7=0,0,入誘!K7/入誘!$K7)</f>
        <v>1</v>
      </c>
    </row>
    <row r="8" spans="1:11" s="64" customFormat="1" ht="17" customHeight="1" x14ac:dyDescent="0.2">
      <c r="A8" s="44" t="s">
        <v>5</v>
      </c>
      <c r="B8" s="90" t="s">
        <v>61</v>
      </c>
      <c r="C8" s="46">
        <f>IF(入誘!$K8=0,0,入誘!C8/入誘!$K8)</f>
        <v>1.456349113888967E-2</v>
      </c>
      <c r="D8" s="46">
        <f>IF(入誘!$K8=0,0,入誘!D8/入誘!$K8)</f>
        <v>0.17640841300420759</v>
      </c>
      <c r="E8" s="46">
        <f>IF(入誘!$K8=0,0,入誘!E8/入誘!$K8)</f>
        <v>5.7064464791253787E-2</v>
      </c>
      <c r="F8" s="46">
        <f>IF(入誘!$K8=0,0,入誘!F8/入誘!$K8)</f>
        <v>5.9590218066395036E-2</v>
      </c>
      <c r="G8" s="46">
        <f>IF(入誘!$K8=0,0,入誘!G8/入誘!$K8)</f>
        <v>0.23984209439230511</v>
      </c>
      <c r="H8" s="46">
        <f>IF(入誘!$K8=0,0,入誘!H8/入誘!$K8)</f>
        <v>-9.1638641461614205E-3</v>
      </c>
      <c r="I8" s="48">
        <f>IF(入誘!$K8=0,0,入誘!I8/入誘!$K8)</f>
        <v>7.553243351088168E-2</v>
      </c>
      <c r="J8" s="48">
        <f>IF(入誘!$K8=0,0,入誘!J8/入誘!$K8)</f>
        <v>0.3861627492422286</v>
      </c>
      <c r="K8" s="48">
        <f>IF(入誘!$K8=0,0,入誘!K8/入誘!$K8)</f>
        <v>1</v>
      </c>
    </row>
    <row r="9" spans="1:11" s="64" customFormat="1" ht="17" customHeight="1" x14ac:dyDescent="0.2">
      <c r="A9" s="44" t="s">
        <v>6</v>
      </c>
      <c r="B9" s="90" t="s">
        <v>62</v>
      </c>
      <c r="C9" s="46">
        <f>IF(入誘!$K9=0,0,入誘!C9/入誘!$K9)</f>
        <v>1.3380473314278994E-2</v>
      </c>
      <c r="D9" s="46">
        <f>IF(入誘!$K9=0,0,入誘!D9/入誘!$K9)</f>
        <v>0.1959504793569424</v>
      </c>
      <c r="E9" s="46">
        <f>IF(入誘!$K9=0,0,入誘!E9/入誘!$K9)</f>
        <v>0.24111269273739308</v>
      </c>
      <c r="F9" s="46">
        <f>IF(入誘!$K9=0,0,入誘!F9/入誘!$K9)</f>
        <v>5.2154798484412975E-3</v>
      </c>
      <c r="G9" s="46">
        <f>IF(入誘!$K9=0,0,入誘!G9/入誘!$K9)</f>
        <v>3.7179823127288944E-2</v>
      </c>
      <c r="H9" s="46">
        <f>IF(入誘!$K9=0,0,入誘!H9/入誘!$K9)</f>
        <v>6.5463372143402063E-3</v>
      </c>
      <c r="I9" s="48">
        <f>IF(入誘!$K9=0,0,入誘!I9/入誘!$K9)</f>
        <v>0.12494925164170884</v>
      </c>
      <c r="J9" s="48">
        <f>IF(入誘!$K9=0,0,入誘!J9/入誘!$K9)</f>
        <v>0.37566546275960627</v>
      </c>
      <c r="K9" s="48">
        <f>IF(入誘!$K9=0,0,入誘!K9/入誘!$K9)</f>
        <v>1</v>
      </c>
    </row>
    <row r="10" spans="1:11" s="64" customFormat="1" ht="17" customHeight="1" x14ac:dyDescent="0.2">
      <c r="A10" s="44" t="s">
        <v>7</v>
      </c>
      <c r="B10" s="90" t="s">
        <v>63</v>
      </c>
      <c r="C10" s="46">
        <f>IF(入誘!$K10=0,0,入誘!C10/入誘!$K10)</f>
        <v>7.338305754404759E-3</v>
      </c>
      <c r="D10" s="46">
        <f>IF(入誘!$K10=0,0,入誘!D10/入誘!$K10)</f>
        <v>0.38172074642372911</v>
      </c>
      <c r="E10" s="46">
        <f>IF(入誘!$K10=0,0,入誘!E10/入誘!$K10)</f>
        <v>4.351445371162356E-2</v>
      </c>
      <c r="F10" s="46">
        <f>IF(入誘!$K10=0,0,入誘!F10/入誘!$K10)</f>
        <v>1.6141531015592701E-2</v>
      </c>
      <c r="G10" s="46">
        <f>IF(入誘!$K10=0,0,入誘!G10/入誘!$K10)</f>
        <v>7.0791617617606287E-2</v>
      </c>
      <c r="H10" s="46">
        <f>IF(入誘!$K10=0,0,入誘!H10/入誘!$K10)</f>
        <v>2.0775803331013229E-3</v>
      </c>
      <c r="I10" s="48">
        <f>IF(入誘!$K10=0,0,入誘!I10/入誘!$K10)</f>
        <v>0.11358940834198744</v>
      </c>
      <c r="J10" s="48">
        <f>IF(入誘!$K10=0,0,入誘!J10/入誘!$K10)</f>
        <v>0.36482635680195485</v>
      </c>
      <c r="K10" s="48">
        <f>IF(入誘!$K10=0,0,入誘!K10/入誘!$K10)</f>
        <v>1</v>
      </c>
    </row>
    <row r="11" spans="1:11" s="64" customFormat="1" ht="17" customHeight="1" x14ac:dyDescent="0.2">
      <c r="A11" s="44" t="s">
        <v>8</v>
      </c>
      <c r="B11" s="90" t="s">
        <v>64</v>
      </c>
      <c r="C11" s="46">
        <f>IF(入誘!$K11=0,0,入誘!C11/入誘!$K11)</f>
        <v>3.1695972153215576E-3</v>
      </c>
      <c r="D11" s="46">
        <f>IF(入誘!$K11=0,0,入誘!D11/入誘!$K11)</f>
        <v>0.10154007727171008</v>
      </c>
      <c r="E11" s="46">
        <f>IF(入誘!$K11=0,0,入誘!E11/入誘!$K11)</f>
        <v>1.7992570804036909E-2</v>
      </c>
      <c r="F11" s="46">
        <f>IF(入誘!$K11=0,0,入誘!F11/入誘!$K11)</f>
        <v>1.1055526723680988E-2</v>
      </c>
      <c r="G11" s="46">
        <f>IF(入誘!$K11=0,0,入誘!G11/入誘!$K11)</f>
        <v>6.1042632186616548E-2</v>
      </c>
      <c r="H11" s="46">
        <f>IF(入誘!$K11=0,0,入誘!H11/入誘!$K11)</f>
        <v>-3.4272830719138383E-3</v>
      </c>
      <c r="I11" s="48">
        <f>IF(入誘!$K11=0,0,入誘!I11/入誘!$K11)</f>
        <v>0.33571045914515463</v>
      </c>
      <c r="J11" s="48">
        <f>IF(入誘!$K11=0,0,入誘!J11/入誘!$K11)</f>
        <v>0.47291641972539311</v>
      </c>
      <c r="K11" s="48">
        <f>IF(入誘!$K11=0,0,入誘!K11/入誘!$K11)</f>
        <v>1</v>
      </c>
    </row>
    <row r="12" spans="1:11" s="64" customFormat="1" ht="17" customHeight="1" x14ac:dyDescent="0.2">
      <c r="A12" s="44" t="s">
        <v>9</v>
      </c>
      <c r="B12" s="90" t="s">
        <v>65</v>
      </c>
      <c r="C12" s="46">
        <f>IF(入誘!$K12=0,0,入誘!C12/入誘!$K12)</f>
        <v>2.6689806649732354E-3</v>
      </c>
      <c r="D12" s="46">
        <f>IF(入誘!$K12=0,0,入誘!D12/入誘!$K12)</f>
        <v>5.4089465717786576E-2</v>
      </c>
      <c r="E12" s="46">
        <f>IF(入誘!$K12=0,0,入誘!E12/入誘!$K12)</f>
        <v>1.4269252288405941E-2</v>
      </c>
      <c r="F12" s="46">
        <f>IF(入誘!$K12=0,0,入誘!F12/入誘!$K12)</f>
        <v>8.8168916455271931E-2</v>
      </c>
      <c r="G12" s="46">
        <f>IF(入誘!$K12=0,0,入誘!G12/入誘!$K12)</f>
        <v>0.27984427868865347</v>
      </c>
      <c r="H12" s="46">
        <f>IF(入誘!$K12=0,0,入誘!H12/入誘!$K12)</f>
        <v>-3.9642852248696053E-3</v>
      </c>
      <c r="I12" s="48">
        <f>IF(入誘!$K12=0,0,入誘!I12/入誘!$K12)</f>
        <v>0.23260642461572553</v>
      </c>
      <c r="J12" s="48">
        <f>IF(入誘!$K12=0,0,入誘!J12/入誘!$K12)</f>
        <v>0.33231696679405287</v>
      </c>
      <c r="K12" s="48">
        <f>IF(入誘!$K12=0,0,入誘!K12/入誘!$K12)</f>
        <v>1</v>
      </c>
    </row>
    <row r="13" spans="1:11" s="64" customFormat="1" ht="17" customHeight="1" x14ac:dyDescent="0.2">
      <c r="A13" s="44" t="s">
        <v>10</v>
      </c>
      <c r="B13" s="90" t="s">
        <v>66</v>
      </c>
      <c r="C13" s="46">
        <f>IF(入誘!$K13=0,0,入誘!C13/入誘!$K13)</f>
        <v>4.1070060350706909E-4</v>
      </c>
      <c r="D13" s="46">
        <f>IF(入誘!$K13=0,0,入誘!D13/入誘!$K13)</f>
        <v>2.0865446553083446E-2</v>
      </c>
      <c r="E13" s="46">
        <f>IF(入誘!$K13=0,0,入誘!E13/入誘!$K13)</f>
        <v>1.9067192201443559E-3</v>
      </c>
      <c r="F13" s="46">
        <f>IF(入誘!$K13=0,0,入誘!F13/入誘!$K13)</f>
        <v>1.4037288977755294E-2</v>
      </c>
      <c r="G13" s="46">
        <f>IF(入誘!$K13=0,0,入誘!G13/入誘!$K13)</f>
        <v>4.4390025782361571E-2</v>
      </c>
      <c r="H13" s="46">
        <f>IF(入誘!$K13=0,0,入誘!H13/入誘!$K13)</f>
        <v>-1.0588889103633748E-2</v>
      </c>
      <c r="I13" s="48">
        <f>IF(入誘!$K13=0,0,入誘!I13/入誘!$K13)</f>
        <v>0.31964801585503316</v>
      </c>
      <c r="J13" s="48">
        <f>IF(入誘!$K13=0,0,入誘!J13/入誘!$K13)</f>
        <v>0.60933069211174873</v>
      </c>
      <c r="K13" s="48">
        <f>IF(入誘!$K13=0,0,入誘!K13/入誘!$K13)</f>
        <v>1</v>
      </c>
    </row>
    <row r="14" spans="1:11" s="64" customFormat="1" ht="17" customHeight="1" x14ac:dyDescent="0.2">
      <c r="A14" s="44" t="s">
        <v>11</v>
      </c>
      <c r="B14" s="90" t="s">
        <v>67</v>
      </c>
      <c r="C14" s="46">
        <f>IF(入誘!$K14=0,0,入誘!C14/入誘!$K14)</f>
        <v>8.9447326521087498E-4</v>
      </c>
      <c r="D14" s="46">
        <f>IF(入誘!$K14=0,0,入誘!D14/入誘!$K14)</f>
        <v>4.5516105984378739E-2</v>
      </c>
      <c r="E14" s="46">
        <f>IF(入誘!$K14=0,0,入誘!E14/入誘!$K14)</f>
        <v>8.0759848137193693E-3</v>
      </c>
      <c r="F14" s="46">
        <f>IF(入誘!$K14=0,0,入誘!F14/入誘!$K14)</f>
        <v>1.3359730533346811E-2</v>
      </c>
      <c r="G14" s="46">
        <f>IF(入誘!$K14=0,0,入誘!G14/入誘!$K14)</f>
        <v>4.5555169797721035E-2</v>
      </c>
      <c r="H14" s="46">
        <f>IF(入誘!$K14=0,0,入誘!H14/入誘!$K14)</f>
        <v>-5.598361995750617E-3</v>
      </c>
      <c r="I14" s="48">
        <f>IF(入誘!$K14=0,0,入誘!I14/入誘!$K14)</f>
        <v>0.34949090000302163</v>
      </c>
      <c r="J14" s="48">
        <f>IF(入誘!$K14=0,0,入誘!J14/入誘!$K14)</f>
        <v>0.54270599759835203</v>
      </c>
      <c r="K14" s="48">
        <f>IF(入誘!$K14=0,0,入誘!K14/入誘!$K14)</f>
        <v>1</v>
      </c>
    </row>
    <row r="15" spans="1:11" s="64" customFormat="1" ht="17" customHeight="1" x14ac:dyDescent="0.2">
      <c r="A15" s="44" t="s">
        <v>12</v>
      </c>
      <c r="B15" s="90" t="s">
        <v>68</v>
      </c>
      <c r="C15" s="46">
        <f>IF(入誘!$K15=0,0,入誘!C15/入誘!$K15)</f>
        <v>4.6024069640749352E-3</v>
      </c>
      <c r="D15" s="46">
        <f>IF(入誘!$K15=0,0,入誘!D15/入誘!$K15)</f>
        <v>7.2410283107935222E-2</v>
      </c>
      <c r="E15" s="46">
        <f>IF(入誘!$K15=0,0,入誘!E15/入誘!$K15)</f>
        <v>1.4403409373209781E-2</v>
      </c>
      <c r="F15" s="46">
        <f>IF(入誘!$K15=0,0,入誘!F15/入誘!$K15)</f>
        <v>9.2194956279446752E-2</v>
      </c>
      <c r="G15" s="46">
        <f>IF(入誘!$K15=0,0,入誘!G15/入誘!$K15)</f>
        <v>0.32142307089073829</v>
      </c>
      <c r="H15" s="46">
        <f>IF(入誘!$K15=0,0,入誘!H15/入誘!$K15)</f>
        <v>-8.1437225359268246E-3</v>
      </c>
      <c r="I15" s="48">
        <f>IF(入誘!$K15=0,0,入誘!I15/入誘!$K15)</f>
        <v>0.16296764230796731</v>
      </c>
      <c r="J15" s="48">
        <f>IF(入誘!$K15=0,0,入誘!J15/入誘!$K15)</f>
        <v>0.34014195361255456</v>
      </c>
      <c r="K15" s="48">
        <f>IF(入誘!$K15=0,0,入誘!K15/入誘!$K15)</f>
        <v>1</v>
      </c>
    </row>
    <row r="16" spans="1:11" s="64" customFormat="1" ht="17" customHeight="1" x14ac:dyDescent="0.2">
      <c r="A16" s="44" t="s">
        <v>13</v>
      </c>
      <c r="B16" s="90" t="s">
        <v>69</v>
      </c>
      <c r="C16" s="46">
        <f>IF(入誘!$K16=0,0,入誘!C16/入誘!$K16)</f>
        <v>6.1457625120752769E-4</v>
      </c>
      <c r="D16" s="46">
        <f>IF(入誘!$K16=0,0,入誘!D16/入誘!$K16)</f>
        <v>2.924390862076422E-2</v>
      </c>
      <c r="E16" s="46">
        <f>IF(入誘!$K16=0,0,入誘!E16/入誘!$K16)</f>
        <v>6.137471428116931E-3</v>
      </c>
      <c r="F16" s="46">
        <f>IF(入誘!$K16=0,0,入誘!F16/入誘!$K16)</f>
        <v>2.2853903319947286E-2</v>
      </c>
      <c r="G16" s="46">
        <f>IF(入誘!$K16=0,0,入誘!G16/入誘!$K16)</f>
        <v>0.46139380053396667</v>
      </c>
      <c r="H16" s="46">
        <f>IF(入誘!$K16=0,0,入誘!H16/入誘!$K16)</f>
        <v>2.3764101684114521E-3</v>
      </c>
      <c r="I16" s="48">
        <f>IF(入誘!$K16=0,0,入誘!I16/入誘!$K16)</f>
        <v>0.16915060545810648</v>
      </c>
      <c r="J16" s="48">
        <f>IF(入誘!$K16=0,0,入誘!J16/入誘!$K16)</f>
        <v>0.30822932421947957</v>
      </c>
      <c r="K16" s="48">
        <f>IF(入誘!$K16=0,0,入誘!K16/入誘!$K16)</f>
        <v>1</v>
      </c>
    </row>
    <row r="17" spans="1:11" s="64" customFormat="1" ht="17" customHeight="1" x14ac:dyDescent="0.2">
      <c r="A17" s="44" t="s">
        <v>14</v>
      </c>
      <c r="B17" s="90" t="s">
        <v>70</v>
      </c>
      <c r="C17" s="46">
        <f>IF(入誘!$K17=0,0,入誘!C17/入誘!$K17)</f>
        <v>4.62965914000674E-4</v>
      </c>
      <c r="D17" s="46">
        <f>IF(入誘!$K17=0,0,入誘!D17/入誘!$K17)</f>
        <v>1.6282142706148122E-2</v>
      </c>
      <c r="E17" s="46">
        <f>IF(入誘!$K17=0,0,入誘!E17/入誘!$K17)</f>
        <v>4.940505898343806E-3</v>
      </c>
      <c r="F17" s="46">
        <f>IF(入誘!$K17=0,0,入誘!F17/入誘!$K17)</f>
        <v>3.25087590556021E-3</v>
      </c>
      <c r="G17" s="46">
        <f>IF(入誘!$K17=0,0,入誘!G17/入誘!$K17)</f>
        <v>0.75818791895450188</v>
      </c>
      <c r="H17" s="46">
        <f>IF(入誘!$K17=0,0,入誘!H17/入誘!$K17)</f>
        <v>-7.5003907507257888E-4</v>
      </c>
      <c r="I17" s="48">
        <f>IF(入誘!$K17=0,0,入誘!I17/入誘!$K17)</f>
        <v>8.5906807321411441E-2</v>
      </c>
      <c r="J17" s="48">
        <f>IF(入誘!$K17=0,0,入誘!J17/入誘!$K17)</f>
        <v>0.13171882237510649</v>
      </c>
      <c r="K17" s="48">
        <f>IF(入誘!$K17=0,0,入誘!K17/入誘!$K17)</f>
        <v>1</v>
      </c>
    </row>
    <row r="18" spans="1:11" s="64" customFormat="1" ht="17" customHeight="1" x14ac:dyDescent="0.2">
      <c r="A18" s="44" t="s">
        <v>15</v>
      </c>
      <c r="B18" s="90" t="s">
        <v>71</v>
      </c>
      <c r="C18" s="46">
        <f>IF(入誘!$K18=0,0,入誘!C18/入誘!$K18)</f>
        <v>3.7110284815440138E-3</v>
      </c>
      <c r="D18" s="46">
        <f>IF(入誘!$K18=0,0,入誘!D18/入誘!$K18)</f>
        <v>8.0220823597490817E-2</v>
      </c>
      <c r="E18" s="46">
        <f>IF(入誘!$K18=0,0,入誘!E18/入誘!$K18)</f>
        <v>0.12197779158213282</v>
      </c>
      <c r="F18" s="46">
        <f>IF(入誘!$K18=0,0,入誘!F18/入誘!$K18)</f>
        <v>4.3036937709533013E-2</v>
      </c>
      <c r="G18" s="46">
        <f>IF(入誘!$K18=0,0,入誘!G18/入誘!$K18)</f>
        <v>0.48398141058131794</v>
      </c>
      <c r="H18" s="46">
        <f>IF(入誘!$K18=0,0,入誘!H18/入誘!$K18)</f>
        <v>-1.2133726547921187E-2</v>
      </c>
      <c r="I18" s="48">
        <f>IF(入誘!$K18=0,0,入誘!I18/入誘!$K18)</f>
        <v>4.9019591623329396E-2</v>
      </c>
      <c r="J18" s="48">
        <f>IF(入誘!$K18=0,0,入誘!J18/入誘!$K18)</f>
        <v>0.23018614297257312</v>
      </c>
      <c r="K18" s="48">
        <f>IF(入誘!$K18=0,0,入誘!K18/入誘!$K18)</f>
        <v>1</v>
      </c>
    </row>
    <row r="19" spans="1:11" s="64" customFormat="1" ht="17" customHeight="1" x14ac:dyDescent="0.2">
      <c r="A19" s="44" t="s">
        <v>16</v>
      </c>
      <c r="B19" s="90" t="s">
        <v>72</v>
      </c>
      <c r="C19" s="46">
        <f>IF(入誘!$K19=0,0,入誘!C19/入誘!$K19)</f>
        <v>1.2226970696136237E-3</v>
      </c>
      <c r="D19" s="46">
        <f>IF(入誘!$K19=0,0,入誘!D19/入誘!$K19)</f>
        <v>6.064784530907992E-2</v>
      </c>
      <c r="E19" s="46">
        <f>IF(入誘!$K19=0,0,入誘!E19/入誘!$K19)</f>
        <v>1.4840918067935886E-2</v>
      </c>
      <c r="F19" s="46">
        <f>IF(入誘!$K19=0,0,入誘!F19/入誘!$K19)</f>
        <v>6.6384821859835508E-3</v>
      </c>
      <c r="G19" s="46">
        <f>IF(入誘!$K19=0,0,入誘!G19/入誘!$K19)</f>
        <v>7.1019988672109985E-2</v>
      </c>
      <c r="H19" s="46">
        <f>IF(入誘!$K19=0,0,入誘!H19/入誘!$K19)</f>
        <v>2.8507725055257186E-3</v>
      </c>
      <c r="I19" s="48">
        <f>IF(入誘!$K19=0,0,入誘!I19/入誘!$K19)</f>
        <v>0.35026151905540259</v>
      </c>
      <c r="J19" s="48">
        <f>IF(入誘!$K19=0,0,入誘!J19/入誘!$K19)</f>
        <v>0.49251777713434869</v>
      </c>
      <c r="K19" s="48">
        <f>IF(入誘!$K19=0,0,入誘!K19/入誘!$K19)</f>
        <v>1</v>
      </c>
    </row>
    <row r="20" spans="1:11" s="64" customFormat="1" ht="17" customHeight="1" x14ac:dyDescent="0.2">
      <c r="A20" s="44" t="s">
        <v>17</v>
      </c>
      <c r="B20" s="90" t="s">
        <v>73</v>
      </c>
      <c r="C20" s="46">
        <f>IF(入誘!$K20=0,0,入誘!C20/入誘!$K20)</f>
        <v>2.8777916154787793E-3</v>
      </c>
      <c r="D20" s="46">
        <f>IF(入誘!$K20=0,0,入誘!D20/入誘!$K20)</f>
        <v>0.15058478839667813</v>
      </c>
      <c r="E20" s="46">
        <f>IF(入誘!$K20=0,0,入誘!E20/入誘!$K20)</f>
        <v>3.155303831296071E-3</v>
      </c>
      <c r="F20" s="46">
        <f>IF(入誘!$K20=0,0,入誘!F20/入誘!$K20)</f>
        <v>1.2276207762767843E-2</v>
      </c>
      <c r="G20" s="46">
        <f>IF(入誘!$K20=0,0,入誘!G20/入誘!$K20)</f>
        <v>0.20240429914525904</v>
      </c>
      <c r="H20" s="46">
        <f>IF(入誘!$K20=0,0,入誘!H20/入誘!$K20)</f>
        <v>-1.0652388236159517E-3</v>
      </c>
      <c r="I20" s="48">
        <f>IF(入誘!$K20=0,0,入誘!I20/入誘!$K20)</f>
        <v>0.32464581637042611</v>
      </c>
      <c r="J20" s="48">
        <f>IF(入誘!$K20=0,0,入誘!J20/入誘!$K20)</f>
        <v>0.30512103170171001</v>
      </c>
      <c r="K20" s="48">
        <f>IF(入誘!$K20=0,0,入誘!K20/入誘!$K20)</f>
        <v>1</v>
      </c>
    </row>
    <row r="21" spans="1:11" s="64" customFormat="1" ht="17" customHeight="1" x14ac:dyDescent="0.2">
      <c r="A21" s="44" t="s">
        <v>18</v>
      </c>
      <c r="B21" s="90" t="s">
        <v>74</v>
      </c>
      <c r="C21" s="46">
        <f>IF(入誘!$K21=0,0,入誘!C21/入誘!$K21)</f>
        <v>3.8820210209292252E-3</v>
      </c>
      <c r="D21" s="46">
        <f>IF(入誘!$K21=0,0,入誘!D21/入誘!$K21)</f>
        <v>0.34007143412244478</v>
      </c>
      <c r="E21" s="46">
        <f>IF(入誘!$K21=0,0,入誘!E21/入誘!$K21)</f>
        <v>4.1660998419735381E-3</v>
      </c>
      <c r="F21" s="46">
        <f>IF(入誘!$K21=0,0,入誘!F21/入誘!$K21)</f>
        <v>6.2882639534264914E-2</v>
      </c>
      <c r="G21" s="46">
        <f>IF(入誘!$K21=0,0,入誘!G21/入誘!$K21)</f>
        <v>0.40904071989500651</v>
      </c>
      <c r="H21" s="46">
        <f>IF(入誘!$K21=0,0,入誘!H21/入誘!$K21)</f>
        <v>4.3426761415733459E-4</v>
      </c>
      <c r="I21" s="48">
        <f>IF(入誘!$K21=0,0,入誘!I21/入誘!$K21)</f>
        <v>9.7167162593043921E-2</v>
      </c>
      <c r="J21" s="48">
        <f>IF(入誘!$K21=0,0,入誘!J21/入誘!$K21)</f>
        <v>8.2355655378179779E-2</v>
      </c>
      <c r="K21" s="48">
        <f>IF(入誘!$K21=0,0,入誘!K21/入誘!$K21)</f>
        <v>1</v>
      </c>
    </row>
    <row r="22" spans="1:11" s="64" customFormat="1" ht="17" customHeight="1" x14ac:dyDescent="0.2">
      <c r="A22" s="44" t="s">
        <v>19</v>
      </c>
      <c r="B22" s="90" t="s">
        <v>75</v>
      </c>
      <c r="C22" s="46">
        <f>IF(入誘!$K22=0,0,入誘!C22/入誘!$K22)</f>
        <v>1.9795884489876573E-4</v>
      </c>
      <c r="D22" s="46">
        <f>IF(入誘!$K22=0,0,入誘!D22/入誘!$K22)</f>
        <v>0.104705729257383</v>
      </c>
      <c r="E22" s="46">
        <f>IF(入誘!$K22=0,0,入誘!E22/入誘!$K22)</f>
        <v>2.683750030446806E-3</v>
      </c>
      <c r="F22" s="46">
        <f>IF(入誘!$K22=0,0,入誘!F22/入誘!$K22)</f>
        <v>4.000800800414317E-3</v>
      </c>
      <c r="G22" s="46">
        <f>IF(入誘!$K22=0,0,入誘!G22/入誘!$K22)</f>
        <v>5.429610701865431E-2</v>
      </c>
      <c r="H22" s="46">
        <f>IF(入誘!$K22=0,0,入誘!H22/入誘!$K22)</f>
        <v>-1.3399230513695113E-3</v>
      </c>
      <c r="I22" s="48">
        <f>IF(入誘!$K22=0,0,入誘!I22/入誘!$K22)</f>
        <v>0.46499389980898415</v>
      </c>
      <c r="J22" s="48">
        <f>IF(入誘!$K22=0,0,入誘!J22/入誘!$K22)</f>
        <v>0.37046167729058821</v>
      </c>
      <c r="K22" s="48">
        <f>IF(入誘!$K22=0,0,入誘!K22/入誘!$K22)</f>
        <v>1</v>
      </c>
    </row>
    <row r="23" spans="1:11" s="64" customFormat="1" ht="17" customHeight="1" x14ac:dyDescent="0.2">
      <c r="A23" s="44" t="s">
        <v>20</v>
      </c>
      <c r="B23" s="90" t="s">
        <v>76</v>
      </c>
      <c r="C23" s="46">
        <f>IF(入誘!$K23=0,0,入誘!C23/入誘!$K23)</f>
        <v>2.5234458843562138E-2</v>
      </c>
      <c r="D23" s="46">
        <f>IF(入誘!$K23=0,0,入誘!D23/入誘!$K23)</f>
        <v>0.36395260101114457</v>
      </c>
      <c r="E23" s="46">
        <f>IF(入誘!$K23=0,0,入誘!E23/入誘!$K23)</f>
        <v>6.9139609121488838E-2</v>
      </c>
      <c r="F23" s="46">
        <f>IF(入誘!$K23=0,0,入誘!F23/入誘!$K23)</f>
        <v>1.4480062581312642E-2</v>
      </c>
      <c r="G23" s="46">
        <f>IF(入誘!$K23=0,0,入誘!G23/入誘!$K23)</f>
        <v>0.19297401734991093</v>
      </c>
      <c r="H23" s="46">
        <f>IF(入誘!$K23=0,0,入誘!H23/入誘!$K23)</f>
        <v>-8.2187139501221293E-3</v>
      </c>
      <c r="I23" s="48">
        <f>IF(入誘!$K23=0,0,入誘!I23/入誘!$K23)</f>
        <v>8.0855096251394309E-2</v>
      </c>
      <c r="J23" s="48">
        <f>IF(入誘!$K23=0,0,入誘!J23/入誘!$K23)</f>
        <v>0.2615828687913086</v>
      </c>
      <c r="K23" s="48">
        <f>IF(入誘!$K23=0,0,入誘!K23/入誘!$K23)</f>
        <v>1</v>
      </c>
    </row>
    <row r="24" spans="1:11" s="64" customFormat="1" ht="17" customHeight="1" x14ac:dyDescent="0.2">
      <c r="A24" s="44" t="s">
        <v>21</v>
      </c>
      <c r="B24" s="90" t="s">
        <v>77</v>
      </c>
      <c r="C24" s="46">
        <f>IF(入誘!$K24=0,0,入誘!C24/入誘!$K24)</f>
        <v>0</v>
      </c>
      <c r="D24" s="46">
        <f>IF(入誘!$K24=0,0,入誘!D24/入誘!$K24)</f>
        <v>0</v>
      </c>
      <c r="E24" s="46">
        <f>IF(入誘!$K24=0,0,入誘!E24/入誘!$K24)</f>
        <v>0</v>
      </c>
      <c r="F24" s="46">
        <f>IF(入誘!$K24=0,0,入誘!F24/入誘!$K24)</f>
        <v>0</v>
      </c>
      <c r="G24" s="46">
        <f>IF(入誘!$K24=0,0,入誘!G24/入誘!$K24)</f>
        <v>0</v>
      </c>
      <c r="H24" s="46">
        <f>IF(入誘!$K24=0,0,入誘!H24/入誘!$K24)</f>
        <v>0</v>
      </c>
      <c r="I24" s="48">
        <f>IF(入誘!$K24=0,0,入誘!I24/入誘!$K24)</f>
        <v>0</v>
      </c>
      <c r="J24" s="48">
        <f>IF(入誘!$K24=0,0,入誘!J24/入誘!$K24)</f>
        <v>0</v>
      </c>
      <c r="K24" s="48">
        <f>IF(入誘!$K24=0,0,入誘!K24/入誘!$K24)</f>
        <v>0</v>
      </c>
    </row>
    <row r="25" spans="1:11" s="64" customFormat="1" ht="17" customHeight="1" x14ac:dyDescent="0.2">
      <c r="A25" s="44" t="s">
        <v>22</v>
      </c>
      <c r="B25" s="90" t="s">
        <v>176</v>
      </c>
      <c r="C25" s="46">
        <f>IF(入誘!$K25=0,0,入誘!C25/入誘!$K25)</f>
        <v>7.9024808313423144E-3</v>
      </c>
      <c r="D25" s="46">
        <f>IF(入誘!$K25=0,0,入誘!D25/入誘!$K25)</f>
        <v>0.41155407328630167</v>
      </c>
      <c r="E25" s="46">
        <f>IF(入誘!$K25=0,0,入誘!E25/入誘!$K25)</f>
        <v>4.6801087842693233E-2</v>
      </c>
      <c r="F25" s="46">
        <f>IF(入誘!$K25=0,0,入誘!F25/入誘!$K25)</f>
        <v>6.5593388019015014E-3</v>
      </c>
      <c r="G25" s="46">
        <f>IF(入誘!$K25=0,0,入誘!G25/入誘!$K25)</f>
        <v>4.7559280815235187E-2</v>
      </c>
      <c r="H25" s="46">
        <f>IF(入誘!$K25=0,0,入誘!H25/入誘!$K25)</f>
        <v>-5.7160586211972987E-4</v>
      </c>
      <c r="I25" s="48">
        <f>IF(入誘!$K25=0,0,入誘!I25/入誘!$K25)</f>
        <v>0.1383469114084078</v>
      </c>
      <c r="J25" s="48">
        <f>IF(入誘!$K25=0,0,入誘!J25/入誘!$K25)</f>
        <v>0.3418484328762379</v>
      </c>
      <c r="K25" s="48">
        <f>IF(入誘!$K25=0,0,入誘!K25/入誘!$K25)</f>
        <v>1</v>
      </c>
    </row>
    <row r="26" spans="1:11" s="64" customFormat="1" ht="17" customHeight="1" x14ac:dyDescent="0.2">
      <c r="A26" s="44" t="s">
        <v>23</v>
      </c>
      <c r="B26" s="90" t="s">
        <v>78</v>
      </c>
      <c r="C26" s="46">
        <f>IF(入誘!$K26=0,0,入誘!C26/入誘!$K26)</f>
        <v>1.1725021142024535E-2</v>
      </c>
      <c r="D26" s="46">
        <f>IF(入誘!$K26=0,0,入誘!D26/入誘!$K26)</f>
        <v>0.61949806680852726</v>
      </c>
      <c r="E26" s="46">
        <f>IF(入誘!$K26=0,0,入誘!E26/入誘!$K26)</f>
        <v>5.9460344700809228E-2</v>
      </c>
      <c r="F26" s="46">
        <f>IF(入誘!$K26=0,0,入誘!F26/入誘!$K26)</f>
        <v>7.4759862174014983E-3</v>
      </c>
      <c r="G26" s="46">
        <f>IF(入誘!$K26=0,0,入誘!G26/入誘!$K26)</f>
        <v>7.4467061780696495E-2</v>
      </c>
      <c r="H26" s="46">
        <f>IF(入誘!$K26=0,0,入誘!H26/入誘!$K26)</f>
        <v>2.9863629989124129E-5</v>
      </c>
      <c r="I26" s="48">
        <f>IF(入誘!$K26=0,0,入誘!I26/入誘!$K26)</f>
        <v>4.9704482664741881E-2</v>
      </c>
      <c r="J26" s="48">
        <f>IF(入誘!$K26=0,0,入誘!J26/入誘!$K26)</f>
        <v>0.17763917305580995</v>
      </c>
      <c r="K26" s="48">
        <f>IF(入誘!$K26=0,0,入誘!K26/入誘!$K26)</f>
        <v>1</v>
      </c>
    </row>
    <row r="27" spans="1:11" s="64" customFormat="1" ht="17" customHeight="1" x14ac:dyDescent="0.2">
      <c r="A27" s="44" t="s">
        <v>24</v>
      </c>
      <c r="B27" s="90" t="s">
        <v>79</v>
      </c>
      <c r="C27" s="46">
        <f>IF(入誘!$K27=0,0,入誘!C27/入誘!$K27)</f>
        <v>1.6360131929931496E-2</v>
      </c>
      <c r="D27" s="46">
        <f>IF(入誘!$K27=0,0,入誘!D27/入誘!$K27)</f>
        <v>0.24202363324203843</v>
      </c>
      <c r="E27" s="46">
        <f>IF(入誘!$K27=0,0,入誘!E27/入誘!$K27)</f>
        <v>0.40567641717133396</v>
      </c>
      <c r="F27" s="46">
        <f>IF(入誘!$K27=0,0,入誘!F27/入誘!$K27)</f>
        <v>1.0279406801381469E-2</v>
      </c>
      <c r="G27" s="46">
        <f>IF(入誘!$K27=0,0,入誘!G27/入誘!$K27)</f>
        <v>7.2209502852276244E-2</v>
      </c>
      <c r="H27" s="46">
        <f>IF(入誘!$K27=0,0,入誘!H27/入誘!$K27)</f>
        <v>1.0642045669606284E-4</v>
      </c>
      <c r="I27" s="48">
        <f>IF(入誘!$K27=0,0,入誘!I27/入誘!$K27)</f>
        <v>5.7887184269594293E-2</v>
      </c>
      <c r="J27" s="48">
        <f>IF(入誘!$K27=0,0,入誘!J27/入誘!$K27)</f>
        <v>0.19545730327674807</v>
      </c>
      <c r="K27" s="48">
        <f>IF(入誘!$K27=0,0,入誘!K27/入誘!$K27)</f>
        <v>1</v>
      </c>
    </row>
    <row r="28" spans="1:11" s="64" customFormat="1" ht="17" customHeight="1" x14ac:dyDescent="0.2">
      <c r="A28" s="44" t="s">
        <v>25</v>
      </c>
      <c r="B28" s="90" t="s">
        <v>80</v>
      </c>
      <c r="C28" s="46">
        <f>IF(入誘!$K28=0,0,入誘!C28/入誘!$K28)</f>
        <v>2.3876661728370968E-2</v>
      </c>
      <c r="D28" s="46">
        <f>IF(入誘!$K28=0,0,入誘!D28/入誘!$K28)</f>
        <v>0.56493304846134873</v>
      </c>
      <c r="E28" s="46">
        <f>IF(入誘!$K28=0,0,入誘!E28/入誘!$K28)</f>
        <v>3.065538589231526E-2</v>
      </c>
      <c r="F28" s="46">
        <f>IF(入誘!$K28=0,0,入誘!F28/入誘!$K28)</f>
        <v>1.22681415615671E-2</v>
      </c>
      <c r="G28" s="46">
        <f>IF(入誘!$K28=0,0,入誘!G28/入誘!$K28)</f>
        <v>0.117884421093673</v>
      </c>
      <c r="H28" s="46">
        <f>IF(入誘!$K28=0,0,入誘!H28/入誘!$K28)</f>
        <v>1.942514527342573E-3</v>
      </c>
      <c r="I28" s="48">
        <f>IF(入誘!$K28=0,0,入誘!I28/入誘!$K28)</f>
        <v>8.6092021302192692E-2</v>
      </c>
      <c r="J28" s="48">
        <f>IF(入誘!$K28=0,0,入誘!J28/入誘!$K28)</f>
        <v>0.16234780543318977</v>
      </c>
      <c r="K28" s="48">
        <f>IF(入誘!$K28=0,0,入誘!K28/入誘!$K28)</f>
        <v>1</v>
      </c>
    </row>
    <row r="29" spans="1:11" s="64" customFormat="1" ht="17" customHeight="1" x14ac:dyDescent="0.2">
      <c r="A29" s="44" t="s">
        <v>26</v>
      </c>
      <c r="B29" s="90" t="s">
        <v>81</v>
      </c>
      <c r="C29" s="46">
        <f>IF(入誘!$K29=0,0,入誘!C29/入誘!$K29)</f>
        <v>4.5907533043984166E-3</v>
      </c>
      <c r="D29" s="46">
        <f>IF(入誘!$K29=0,0,入誘!D29/入誘!$K29)</f>
        <v>0.6545917310105297</v>
      </c>
      <c r="E29" s="46">
        <f>IF(入誘!$K29=0,0,入誘!E29/入誘!$K29)</f>
        <v>3.6070189061398528E-2</v>
      </c>
      <c r="F29" s="46">
        <f>IF(入誘!$K29=0,0,入誘!F29/入誘!$K29)</f>
        <v>8.2055784407639859E-3</v>
      </c>
      <c r="G29" s="46">
        <f>IF(入誘!$K29=0,0,入誘!G29/入誘!$K29)</f>
        <v>5.3618349357982098E-2</v>
      </c>
      <c r="H29" s="46">
        <f>IF(入誘!$K29=0,0,入誘!H29/入誘!$K29)</f>
        <v>1.6314439426943526E-5</v>
      </c>
      <c r="I29" s="48">
        <f>IF(入誘!$K29=0,0,入誘!I29/入誘!$K29)</f>
        <v>6.8802422285499293E-2</v>
      </c>
      <c r="J29" s="48">
        <f>IF(入誘!$K29=0,0,入誘!J29/入誘!$K29)</f>
        <v>0.174104662100001</v>
      </c>
      <c r="K29" s="48">
        <f>IF(入誘!$K29=0,0,入誘!K29/入誘!$K29)</f>
        <v>1</v>
      </c>
    </row>
    <row r="30" spans="1:11" s="64" customFormat="1" ht="17" customHeight="1" x14ac:dyDescent="0.2">
      <c r="A30" s="44" t="s">
        <v>27</v>
      </c>
      <c r="B30" s="90" t="s">
        <v>82</v>
      </c>
      <c r="C30" s="46">
        <f>IF(入誘!$K30=0,0,入誘!C30/入誘!$K30)</f>
        <v>3.3693574867767594E-3</v>
      </c>
      <c r="D30" s="46">
        <f>IF(入誘!$K30=0,0,入誘!D30/入誘!$K30)</f>
        <v>0.8358523124582552</v>
      </c>
      <c r="E30" s="46">
        <f>IF(入誘!$K30=0,0,入誘!E30/入誘!$K30)</f>
        <v>1.8087257502312173E-2</v>
      </c>
      <c r="F30" s="46">
        <f>IF(入誘!$K30=0,0,入誘!F30/入誘!$K30)</f>
        <v>2.4822154339067754E-3</v>
      </c>
      <c r="G30" s="46">
        <f>IF(入誘!$K30=0,0,入誘!G30/入誘!$K30)</f>
        <v>6.4068866440609093E-2</v>
      </c>
      <c r="H30" s="46">
        <f>IF(入誘!$K30=0,0,入誘!H30/入誘!$K30)</f>
        <v>6.9027176242525512E-5</v>
      </c>
      <c r="I30" s="48">
        <f>IF(入誘!$K30=0,0,入誘!I30/入誘!$K30)</f>
        <v>1.7895832402681031E-2</v>
      </c>
      <c r="J30" s="48">
        <f>IF(入誘!$K30=0,0,入誘!J30/入誘!$K30)</f>
        <v>5.8175131099216314E-2</v>
      </c>
      <c r="K30" s="48">
        <f>IF(入誘!$K30=0,0,入誘!K30/入誘!$K30)</f>
        <v>1</v>
      </c>
    </row>
    <row r="31" spans="1:11" s="64" customFormat="1" ht="17" customHeight="1" x14ac:dyDescent="0.2">
      <c r="A31" s="44" t="s">
        <v>28</v>
      </c>
      <c r="B31" s="90" t="s">
        <v>83</v>
      </c>
      <c r="C31" s="46">
        <f>IF(入誘!$K31=0,0,入誘!C31/入誘!$K31)</f>
        <v>1.5353723212822676E-2</v>
      </c>
      <c r="D31" s="46">
        <f>IF(入誘!$K31=0,0,入誘!D31/入誘!$K31)</f>
        <v>0.37360381462843845</v>
      </c>
      <c r="E31" s="46">
        <f>IF(入誘!$K31=0,0,入誘!E31/入誘!$K31)</f>
        <v>5.1288926853341334E-2</v>
      </c>
      <c r="F31" s="46">
        <f>IF(入誘!$K31=0,0,入誘!F31/入誘!$K31)</f>
        <v>1.7983597283225242E-2</v>
      </c>
      <c r="G31" s="46">
        <f>IF(入誘!$K31=0,0,入誘!G31/入誘!$K31)</f>
        <v>0.10260312360465564</v>
      </c>
      <c r="H31" s="46">
        <f>IF(入誘!$K31=0,0,入誘!H31/入誘!$K31)</f>
        <v>1.5982524490175036E-3</v>
      </c>
      <c r="I31" s="48">
        <f>IF(入誘!$K31=0,0,入誘!I31/入誘!$K31)</f>
        <v>0.12670740819742243</v>
      </c>
      <c r="J31" s="48">
        <f>IF(入誘!$K31=0,0,入誘!J31/入誘!$K31)</f>
        <v>0.31086115377107659</v>
      </c>
      <c r="K31" s="48">
        <f>IF(入誘!$K31=0,0,入誘!K31/入誘!$K31)</f>
        <v>1</v>
      </c>
    </row>
    <row r="32" spans="1:11" s="64" customFormat="1" ht="17" customHeight="1" x14ac:dyDescent="0.2">
      <c r="A32" s="44" t="s">
        <v>29</v>
      </c>
      <c r="B32" s="90" t="s">
        <v>84</v>
      </c>
      <c r="C32" s="46">
        <f>IF(入誘!$K32=0,0,入誘!C32/入誘!$K32)</f>
        <v>8.1968895462641196E-3</v>
      </c>
      <c r="D32" s="46">
        <f>IF(入誘!$K32=0,0,入誘!D32/入誘!$K32)</f>
        <v>0.41671269008104572</v>
      </c>
      <c r="E32" s="46">
        <f>IF(入誘!$K32=0,0,入誘!E32/入誘!$K32)</f>
        <v>4.6468451951726789E-2</v>
      </c>
      <c r="F32" s="46">
        <f>IF(入誘!$K32=0,0,入誘!F32/入誘!$K32)</f>
        <v>1.9088994084781791E-2</v>
      </c>
      <c r="G32" s="46">
        <f>IF(入誘!$K32=0,0,入誘!G32/入誘!$K32)</f>
        <v>0.29696204957476613</v>
      </c>
      <c r="H32" s="46">
        <f>IF(入誘!$K32=0,0,入誘!H32/入誘!$K32)</f>
        <v>-5.3531221310774448E-4</v>
      </c>
      <c r="I32" s="48">
        <f>IF(入誘!$K32=0,0,入誘!I32/入誘!$K32)</f>
        <v>5.1679954329731582E-2</v>
      </c>
      <c r="J32" s="48">
        <f>IF(入誘!$K32=0,0,入誘!J32/入誘!$K32)</f>
        <v>0.16142628264479175</v>
      </c>
      <c r="K32" s="48">
        <f>IF(入誘!$K32=0,0,入誘!K32/入誘!$K32)</f>
        <v>1</v>
      </c>
    </row>
    <row r="33" spans="1:11" s="64" customFormat="1" ht="17" customHeight="1" x14ac:dyDescent="0.2">
      <c r="A33" s="44" t="s">
        <v>30</v>
      </c>
      <c r="B33" s="90" t="s">
        <v>85</v>
      </c>
      <c r="C33" s="46">
        <f>IF(入誘!$K33=0,0,入誘!C33/入誘!$K33)</f>
        <v>0</v>
      </c>
      <c r="D33" s="46">
        <f>IF(入誘!$K33=0,0,入誘!D33/入誘!$K33)</f>
        <v>0</v>
      </c>
      <c r="E33" s="46">
        <f>IF(入誘!$K33=0,0,入誘!E33/入誘!$K33)</f>
        <v>0</v>
      </c>
      <c r="F33" s="46">
        <f>IF(入誘!$K33=0,0,入誘!F33/入誘!$K33)</f>
        <v>0</v>
      </c>
      <c r="G33" s="46">
        <f>IF(入誘!$K33=0,0,入誘!G33/入誘!$K33)</f>
        <v>0</v>
      </c>
      <c r="H33" s="46">
        <f>IF(入誘!$K33=0,0,入誘!H33/入誘!$K33)</f>
        <v>0</v>
      </c>
      <c r="I33" s="48">
        <f>IF(入誘!$K33=0,0,入誘!I33/入誘!$K33)</f>
        <v>0</v>
      </c>
      <c r="J33" s="48">
        <f>IF(入誘!$K33=0,0,入誘!J33/入誘!$K33)</f>
        <v>0</v>
      </c>
      <c r="K33" s="48">
        <f>IF(入誘!$K33=0,0,入誘!K33/入誘!$K33)</f>
        <v>0</v>
      </c>
    </row>
    <row r="34" spans="1:11" s="64" customFormat="1" ht="17" customHeight="1" x14ac:dyDescent="0.2">
      <c r="A34" s="44" t="s">
        <v>31</v>
      </c>
      <c r="B34" s="90" t="s">
        <v>86</v>
      </c>
      <c r="C34" s="46">
        <f>IF(入誘!$K34=0,0,入誘!C34/入誘!$K34)</f>
        <v>1.0261175585647897E-4</v>
      </c>
      <c r="D34" s="46">
        <f>IF(入誘!$K34=0,0,入誘!D34/入誘!$K34)</f>
        <v>0.18444869875471334</v>
      </c>
      <c r="E34" s="46">
        <f>IF(入誘!$K34=0,0,入誘!E34/入誘!$K34)</f>
        <v>0.26076704143785528</v>
      </c>
      <c r="F34" s="46">
        <f>IF(入誘!$K34=0,0,入誘!F34/入誘!$K34)</f>
        <v>2.1221216513801038E-2</v>
      </c>
      <c r="G34" s="46">
        <f>IF(入誘!$K34=0,0,入誘!G34/入誘!$K34)</f>
        <v>0.52665617801101439</v>
      </c>
      <c r="H34" s="46">
        <f>IF(入誘!$K34=0,0,入誘!H34/入誘!$K34)</f>
        <v>-1.1846180949260718E-6</v>
      </c>
      <c r="I34" s="48">
        <f>IF(入誘!$K34=0,0,入誘!I34/入誘!$K34)</f>
        <v>1.9316381010634699E-3</v>
      </c>
      <c r="J34" s="48">
        <f>IF(入誘!$K34=0,0,入誘!J34/入誘!$K34)</f>
        <v>4.8738000437908626E-3</v>
      </c>
      <c r="K34" s="48">
        <f>IF(入誘!$K34=0,0,入誘!K34/入誘!$K34)</f>
        <v>1</v>
      </c>
    </row>
    <row r="35" spans="1:11" s="64" customFormat="1" ht="17" customHeight="1" x14ac:dyDescent="0.2">
      <c r="A35" s="44" t="s">
        <v>32</v>
      </c>
      <c r="B35" s="90" t="s">
        <v>87</v>
      </c>
      <c r="C35" s="46">
        <f>IF(入誘!$K35=0,0,入誘!C35/入誘!$K35)</f>
        <v>1.1789425707895323E-2</v>
      </c>
      <c r="D35" s="46">
        <f>IF(入誘!$K35=0,0,入誘!D35/入誘!$K35)</f>
        <v>0.24821644463940135</v>
      </c>
      <c r="E35" s="46">
        <f>IF(入誘!$K35=0,0,入誘!E35/入誘!$K35)</f>
        <v>0.73921274509247759</v>
      </c>
      <c r="F35" s="46">
        <f>IF(入誘!$K35=0,0,入誘!F35/入誘!$K35)</f>
        <v>1.2223986821895756E-5</v>
      </c>
      <c r="G35" s="46">
        <f>IF(入誘!$K35=0,0,入誘!G35/入誘!$K35)</f>
        <v>1.0053829241229989E-4</v>
      </c>
      <c r="H35" s="46">
        <f>IF(入誘!$K35=0,0,入誘!H35/入誘!$K35)</f>
        <v>6.4786123042724654E-7</v>
      </c>
      <c r="I35" s="48">
        <f>IF(入誘!$K35=0,0,入誘!I35/入誘!$K35)</f>
        <v>1.301556005824471E-4</v>
      </c>
      <c r="J35" s="48">
        <f>IF(入誘!$K35=0,0,入誘!J35/入誘!$K35)</f>
        <v>5.3781881917876109E-4</v>
      </c>
      <c r="K35" s="48">
        <f>IF(入誘!$K35=0,0,入誘!K35/入誘!$K35)</f>
        <v>1</v>
      </c>
    </row>
    <row r="36" spans="1:11" s="64" customFormat="1" ht="17" customHeight="1" x14ac:dyDescent="0.2">
      <c r="A36" s="44" t="s">
        <v>33</v>
      </c>
      <c r="B36" s="90" t="s">
        <v>88</v>
      </c>
      <c r="C36" s="46">
        <f>IF(入誘!$K36=0,0,入誘!C36/入誘!$K36)</f>
        <v>3.9201100236086082E-3</v>
      </c>
      <c r="D36" s="46">
        <f>IF(入誘!$K36=0,0,入誘!D36/入誘!$K36)</f>
        <v>0.77435325396077115</v>
      </c>
      <c r="E36" s="46">
        <f>IF(入誘!$K36=0,0,入誘!E36/入誘!$K36)</f>
        <v>3.2965368442413524E-2</v>
      </c>
      <c r="F36" s="46">
        <f>IF(入誘!$K36=0,0,入誘!F36/入誘!$K36)</f>
        <v>6.4026725555111916E-3</v>
      </c>
      <c r="G36" s="46">
        <f>IF(入誘!$K36=0,0,入誘!G36/入誘!$K36)</f>
        <v>5.1201033637798911E-2</v>
      </c>
      <c r="H36" s="46">
        <f>IF(入誘!$K36=0,0,入誘!H36/入誘!$K36)</f>
        <v>-1.9689284281668492E-5</v>
      </c>
      <c r="I36" s="48">
        <f>IF(入誘!$K36=0,0,入誘!I36/入誘!$K36)</f>
        <v>2.8613648151036883E-2</v>
      </c>
      <c r="J36" s="48">
        <f>IF(入誘!$K36=0,0,入誘!J36/入誘!$K36)</f>
        <v>0.10256360251314137</v>
      </c>
      <c r="K36" s="48">
        <f>IF(入誘!$K36=0,0,入誘!K36/入誘!$K36)</f>
        <v>1</v>
      </c>
    </row>
    <row r="37" spans="1:11" s="64" customFormat="1" ht="17" customHeight="1" x14ac:dyDescent="0.2">
      <c r="A37" s="44" t="s">
        <v>34</v>
      </c>
      <c r="B37" s="90" t="s">
        <v>89</v>
      </c>
      <c r="C37" s="46">
        <f>IF(入誘!$K37=0,0,入誘!C37/入誘!$K37)</f>
        <v>7.9411689446969545E-3</v>
      </c>
      <c r="D37" s="46">
        <f>IF(入誘!$K37=0,0,入誘!D37/入誘!$K37)</f>
        <v>0.27042364684463488</v>
      </c>
      <c r="E37" s="46">
        <f>IF(入誘!$K37=0,0,入誘!E37/入誘!$K37)</f>
        <v>8.6879544498225075E-2</v>
      </c>
      <c r="F37" s="46">
        <f>IF(入誘!$K37=0,0,入誘!F37/入誘!$K37)</f>
        <v>2.5708573040262476E-2</v>
      </c>
      <c r="G37" s="46">
        <f>IF(入誘!$K37=0,0,入誘!G37/入誘!$K37)</f>
        <v>0.16207676814484653</v>
      </c>
      <c r="H37" s="46">
        <f>IF(入誘!$K37=0,0,入誘!H37/入誘!$K37)</f>
        <v>5.465157221195277E-5</v>
      </c>
      <c r="I37" s="48">
        <f>IF(入誘!$K37=0,0,入誘!I37/入誘!$K37)</f>
        <v>0.13286270199153816</v>
      </c>
      <c r="J37" s="48">
        <f>IF(入誘!$K37=0,0,入誘!J37/入誘!$K37)</f>
        <v>0.31405294496358388</v>
      </c>
      <c r="K37" s="48">
        <f>IF(入誘!$K37=0,0,入誘!K37/入誘!$K37)</f>
        <v>1</v>
      </c>
    </row>
    <row r="38" spans="1:11" s="64" customFormat="1" ht="17" customHeight="1" x14ac:dyDescent="0.2">
      <c r="A38" s="44" t="s">
        <v>35</v>
      </c>
      <c r="B38" s="90" t="s">
        <v>90</v>
      </c>
      <c r="C38" s="46">
        <f>IF(入誘!$K38=0,0,入誘!C38/入誘!$K38)</f>
        <v>0.12564588312180572</v>
      </c>
      <c r="D38" s="46">
        <f>IF(入誘!$K38=0,0,入誘!D38/入誘!$K38)</f>
        <v>0.82220468535447711</v>
      </c>
      <c r="E38" s="46">
        <f>IF(入誘!$K38=0,0,入誘!E38/入誘!$K38)</f>
        <v>2.6876756753028978E-2</v>
      </c>
      <c r="F38" s="46">
        <f>IF(入誘!$K38=0,0,入誘!F38/入誘!$K38)</f>
        <v>5.4357217504877764E-4</v>
      </c>
      <c r="G38" s="46">
        <f>IF(入誘!$K38=0,0,入誘!G38/入誘!$K38)</f>
        <v>1.1307937915742625E-2</v>
      </c>
      <c r="H38" s="46">
        <f>IF(入誘!$K38=0,0,入誘!H38/入誘!$K38)</f>
        <v>4.0845057481231878E-7</v>
      </c>
      <c r="I38" s="48">
        <f>IF(入誘!$K38=0,0,入誘!I38/入誘!$K38)</f>
        <v>2.4332441703033467E-3</v>
      </c>
      <c r="J38" s="48">
        <f>IF(入誘!$K38=0,0,入誘!J38/入誘!$K38)</f>
        <v>1.0987512059018689E-2</v>
      </c>
      <c r="K38" s="48">
        <f>IF(入誘!$K38=0,0,入誘!K38/入誘!$K38)</f>
        <v>1</v>
      </c>
    </row>
    <row r="39" spans="1:11" s="64" customFormat="1" ht="17" customHeight="1" x14ac:dyDescent="0.2">
      <c r="A39" s="44" t="s">
        <v>36</v>
      </c>
      <c r="B39" s="90" t="s">
        <v>91</v>
      </c>
      <c r="C39" s="46">
        <f>IF(入誘!$K39=0,0,入誘!C39/入誘!$K39)</f>
        <v>0</v>
      </c>
      <c r="D39" s="46">
        <f>IF(入誘!$K39=0,0,入誘!D39/入誘!$K39)</f>
        <v>0</v>
      </c>
      <c r="E39" s="46">
        <f>IF(入誘!$K39=0,0,入誘!E39/入誘!$K39)</f>
        <v>0</v>
      </c>
      <c r="F39" s="46">
        <f>IF(入誘!$K39=0,0,入誘!F39/入誘!$K39)</f>
        <v>0</v>
      </c>
      <c r="G39" s="46">
        <f>IF(入誘!$K39=0,0,入誘!G39/入誘!$K39)</f>
        <v>0</v>
      </c>
      <c r="H39" s="46">
        <f>IF(入誘!$K39=0,0,入誘!H39/入誘!$K39)</f>
        <v>0</v>
      </c>
      <c r="I39" s="48">
        <f>IF(入誘!$K39=0,0,入誘!I39/入誘!$K39)</f>
        <v>0</v>
      </c>
      <c r="J39" s="48">
        <f>IF(入誘!$K39=0,0,入誘!J39/入誘!$K39)</f>
        <v>0</v>
      </c>
      <c r="K39" s="48">
        <f>IF(入誘!$K39=0,0,入誘!K39/入誘!$K39)</f>
        <v>0</v>
      </c>
    </row>
    <row r="40" spans="1:11" s="64" customFormat="1" ht="17" customHeight="1" x14ac:dyDescent="0.2">
      <c r="A40" s="44" t="s">
        <v>37</v>
      </c>
      <c r="B40" s="90" t="s">
        <v>92</v>
      </c>
      <c r="C40" s="46">
        <f>IF(入誘!$K40=0,0,入誘!C40/入誘!$K40)</f>
        <v>7.0149398290793941E-3</v>
      </c>
      <c r="D40" s="46">
        <f>IF(入誘!$K40=0,0,入誘!D40/入誘!$K40)</f>
        <v>0.23128321114084349</v>
      </c>
      <c r="E40" s="46">
        <f>IF(入誘!$K40=0,0,入誘!E40/入誘!$K40)</f>
        <v>5.0094208139820726E-2</v>
      </c>
      <c r="F40" s="46">
        <f>IF(入誘!$K40=0,0,入誘!F40/入誘!$K40)</f>
        <v>4.9679147613095352E-2</v>
      </c>
      <c r="G40" s="46">
        <f>IF(入誘!$K40=0,0,入誘!G40/入誘!$K40)</f>
        <v>0.19937396641254418</v>
      </c>
      <c r="H40" s="46">
        <f>IF(入誘!$K40=0,0,入誘!H40/入誘!$K40)</f>
        <v>-4.9134283629977669E-4</v>
      </c>
      <c r="I40" s="48">
        <f>IF(入誘!$K40=0,0,入誘!I40/入誘!$K40)</f>
        <v>0.12369287169402481</v>
      </c>
      <c r="J40" s="48">
        <f>IF(入誘!$K40=0,0,入誘!J40/入誘!$K40)</f>
        <v>0.33935299800689195</v>
      </c>
      <c r="K40" s="48">
        <f>IF(入誘!$K40=0,0,入誘!K40/入誘!$K40)</f>
        <v>1</v>
      </c>
    </row>
    <row r="41" spans="1:11" s="64" customFormat="1" ht="17" customHeight="1" x14ac:dyDescent="0.2">
      <c r="A41" s="50"/>
      <c r="B41" s="93" t="s">
        <v>122</v>
      </c>
      <c r="C41" s="51">
        <f>IF(入誘!$K41=0,0,入誘!C41/入誘!$K41)</f>
        <v>1.3048901238865302E-2</v>
      </c>
      <c r="D41" s="51">
        <f>IF(入誘!$K41=0,0,入誘!D41/入誘!$K41)</f>
        <v>0.3018669311684537</v>
      </c>
      <c r="E41" s="51">
        <f>IF(入誘!$K41=0,0,入誘!E41/入誘!$K41)</f>
        <v>4.8860123075886511E-2</v>
      </c>
      <c r="F41" s="51">
        <f>IF(入誘!$K41=0,0,入誘!F41/入誘!$K41)</f>
        <v>1.5378247451167169E-2</v>
      </c>
      <c r="G41" s="51">
        <f>IF(入誘!$K41=0,0,入誘!G41/入誘!$K41)</f>
        <v>0.1362346879917618</v>
      </c>
      <c r="H41" s="51">
        <f>IF(入誘!$K41=0,0,入誘!H41/入誘!$K41)</f>
        <v>-1.2982501323720362E-3</v>
      </c>
      <c r="I41" s="53">
        <f>IF(入誘!$K41=0,0,入誘!I41/入誘!$K41)</f>
        <v>0.17982571763927821</v>
      </c>
      <c r="J41" s="53">
        <f>IF(入誘!$K41=0,0,入誘!J41/入誘!$K41)</f>
        <v>0.30608364156695916</v>
      </c>
      <c r="K41" s="53">
        <f>IF(入誘!$K41=0,0,入誘!K41/入誘!$K41)</f>
        <v>1</v>
      </c>
    </row>
    <row r="42" spans="1:11" s="64" customFormat="1" ht="17" customHeight="1" x14ac:dyDescent="0.2">
      <c r="A42" s="63"/>
      <c r="B42" s="164" t="s">
        <v>223</v>
      </c>
      <c r="C42" s="49"/>
      <c r="D42" s="49"/>
      <c r="E42" s="49"/>
      <c r="F42" s="49"/>
      <c r="G42" s="49"/>
      <c r="H42" s="49"/>
      <c r="I42" s="49"/>
      <c r="J42" s="49"/>
      <c r="K42" s="49"/>
    </row>
    <row r="43" spans="1:11" s="64" customFormat="1" ht="17" customHeight="1" x14ac:dyDescent="0.2">
      <c r="A43" s="152" t="s">
        <v>1</v>
      </c>
      <c r="B43" s="153" t="s">
        <v>57</v>
      </c>
      <c r="C43" s="154">
        <f>ROUND(C4,4)</f>
        <v>1.9400000000000001E-2</v>
      </c>
      <c r="D43" s="154">
        <f t="shared" ref="D43:K43" si="0">ROUND(D4,4)</f>
        <v>0.50629999999999997</v>
      </c>
      <c r="E43" s="154">
        <f t="shared" si="0"/>
        <v>1.38E-2</v>
      </c>
      <c r="F43" s="154">
        <f t="shared" si="0"/>
        <v>1.6999999999999999E-3</v>
      </c>
      <c r="G43" s="154">
        <f t="shared" si="0"/>
        <v>2.87E-2</v>
      </c>
      <c r="H43" s="154">
        <f t="shared" si="0"/>
        <v>3.0999999999999999E-3</v>
      </c>
      <c r="I43" s="154">
        <f t="shared" si="0"/>
        <v>1.8100000000000002E-2</v>
      </c>
      <c r="J43" s="154">
        <f t="shared" si="0"/>
        <v>0.40899999999999997</v>
      </c>
      <c r="K43" s="155">
        <f t="shared" si="0"/>
        <v>1</v>
      </c>
    </row>
    <row r="44" spans="1:11" s="64" customFormat="1" ht="17" customHeight="1" x14ac:dyDescent="0.2">
      <c r="A44" s="156" t="s">
        <v>2</v>
      </c>
      <c r="B44" s="157" t="s">
        <v>58</v>
      </c>
      <c r="C44" s="158">
        <f t="shared" ref="C44:K59" si="1">ROUND(C5,4)</f>
        <v>4.3E-3</v>
      </c>
      <c r="D44" s="158">
        <f t="shared" si="1"/>
        <v>0.2394</v>
      </c>
      <c r="E44" s="158">
        <f t="shared" si="1"/>
        <v>2.7799999999999998E-2</v>
      </c>
      <c r="F44" s="158">
        <f t="shared" si="1"/>
        <v>9.4000000000000004E-3</v>
      </c>
      <c r="G44" s="158">
        <f t="shared" si="1"/>
        <v>4.3799999999999999E-2</v>
      </c>
      <c r="H44" s="158">
        <f t="shared" si="1"/>
        <v>2.2000000000000001E-3</v>
      </c>
      <c r="I44" s="158">
        <f t="shared" si="1"/>
        <v>0.1285</v>
      </c>
      <c r="J44" s="158">
        <f t="shared" si="1"/>
        <v>0.54459999999999997</v>
      </c>
      <c r="K44" s="159">
        <f t="shared" si="1"/>
        <v>1</v>
      </c>
    </row>
    <row r="45" spans="1:11" s="64" customFormat="1" ht="17" customHeight="1" x14ac:dyDescent="0.2">
      <c r="A45" s="156" t="s">
        <v>3</v>
      </c>
      <c r="B45" s="157" t="s">
        <v>59</v>
      </c>
      <c r="C45" s="158">
        <f t="shared" si="1"/>
        <v>3.6600000000000001E-2</v>
      </c>
      <c r="D45" s="158">
        <f t="shared" si="1"/>
        <v>0.77690000000000003</v>
      </c>
      <c r="E45" s="158">
        <f t="shared" si="1"/>
        <v>1.32E-2</v>
      </c>
      <c r="F45" s="158">
        <f t="shared" si="1"/>
        <v>2.9999999999999997E-4</v>
      </c>
      <c r="G45" s="158">
        <f t="shared" si="1"/>
        <v>6.0000000000000001E-3</v>
      </c>
      <c r="H45" s="158">
        <f t="shared" si="1"/>
        <v>-1.9E-3</v>
      </c>
      <c r="I45" s="158">
        <f t="shared" si="1"/>
        <v>6.6E-3</v>
      </c>
      <c r="J45" s="158">
        <f t="shared" si="1"/>
        <v>0.1623</v>
      </c>
      <c r="K45" s="159">
        <f t="shared" si="1"/>
        <v>1</v>
      </c>
    </row>
    <row r="46" spans="1:11" s="64" customFormat="1" ht="17" customHeight="1" x14ac:dyDescent="0.2">
      <c r="A46" s="156" t="s">
        <v>4</v>
      </c>
      <c r="B46" s="157" t="s">
        <v>60</v>
      </c>
      <c r="C46" s="158">
        <f t="shared" si="1"/>
        <v>2.1499999999999998E-2</v>
      </c>
      <c r="D46" s="158">
        <f t="shared" si="1"/>
        <v>0.61609999999999998</v>
      </c>
      <c r="E46" s="158">
        <f t="shared" si="1"/>
        <v>4.1000000000000002E-2</v>
      </c>
      <c r="F46" s="158">
        <f t="shared" si="1"/>
        <v>9.1999999999999998E-3</v>
      </c>
      <c r="G46" s="158">
        <f t="shared" si="1"/>
        <v>6.5000000000000002E-2</v>
      </c>
      <c r="H46" s="158">
        <f t="shared" si="1"/>
        <v>-9.1999999999999998E-3</v>
      </c>
      <c r="I46" s="158">
        <f t="shared" si="1"/>
        <v>7.4499999999999997E-2</v>
      </c>
      <c r="J46" s="158">
        <f t="shared" si="1"/>
        <v>0.18190000000000001</v>
      </c>
      <c r="K46" s="159">
        <f t="shared" si="1"/>
        <v>1</v>
      </c>
    </row>
    <row r="47" spans="1:11" s="64" customFormat="1" ht="17" customHeight="1" x14ac:dyDescent="0.2">
      <c r="A47" s="156" t="s">
        <v>5</v>
      </c>
      <c r="B47" s="157" t="s">
        <v>61</v>
      </c>
      <c r="C47" s="158">
        <f t="shared" si="1"/>
        <v>1.46E-2</v>
      </c>
      <c r="D47" s="158">
        <f t="shared" si="1"/>
        <v>0.1764</v>
      </c>
      <c r="E47" s="158">
        <f t="shared" si="1"/>
        <v>5.7099999999999998E-2</v>
      </c>
      <c r="F47" s="158">
        <f t="shared" si="1"/>
        <v>5.96E-2</v>
      </c>
      <c r="G47" s="158">
        <f t="shared" si="1"/>
        <v>0.23980000000000001</v>
      </c>
      <c r="H47" s="158">
        <f t="shared" si="1"/>
        <v>-9.1999999999999998E-3</v>
      </c>
      <c r="I47" s="158">
        <f t="shared" si="1"/>
        <v>7.5499999999999998E-2</v>
      </c>
      <c r="J47" s="158">
        <f t="shared" si="1"/>
        <v>0.38619999999999999</v>
      </c>
      <c r="K47" s="159">
        <f t="shared" si="1"/>
        <v>1</v>
      </c>
    </row>
    <row r="48" spans="1:11" s="64" customFormat="1" ht="17" customHeight="1" x14ac:dyDescent="0.2">
      <c r="A48" s="156" t="s">
        <v>6</v>
      </c>
      <c r="B48" s="157" t="s">
        <v>62</v>
      </c>
      <c r="C48" s="158">
        <f t="shared" si="1"/>
        <v>1.34E-2</v>
      </c>
      <c r="D48" s="158">
        <f t="shared" si="1"/>
        <v>0.19600000000000001</v>
      </c>
      <c r="E48" s="158">
        <f t="shared" si="1"/>
        <v>0.24110000000000001</v>
      </c>
      <c r="F48" s="158">
        <f t="shared" si="1"/>
        <v>5.1999999999999998E-3</v>
      </c>
      <c r="G48" s="158">
        <f t="shared" si="1"/>
        <v>3.7199999999999997E-2</v>
      </c>
      <c r="H48" s="158">
        <f t="shared" si="1"/>
        <v>6.4999999999999997E-3</v>
      </c>
      <c r="I48" s="158">
        <f t="shared" si="1"/>
        <v>0.1249</v>
      </c>
      <c r="J48" s="158">
        <f t="shared" si="1"/>
        <v>0.37569999999999998</v>
      </c>
      <c r="K48" s="159">
        <f t="shared" si="1"/>
        <v>1</v>
      </c>
    </row>
    <row r="49" spans="1:11" ht="17" customHeight="1" x14ac:dyDescent="0.2">
      <c r="A49" s="156" t="s">
        <v>7</v>
      </c>
      <c r="B49" s="157" t="s">
        <v>63</v>
      </c>
      <c r="C49" s="158">
        <f t="shared" si="1"/>
        <v>7.3000000000000001E-3</v>
      </c>
      <c r="D49" s="158">
        <f t="shared" si="1"/>
        <v>0.38169999999999998</v>
      </c>
      <c r="E49" s="158">
        <f t="shared" si="1"/>
        <v>4.3499999999999997E-2</v>
      </c>
      <c r="F49" s="158">
        <f t="shared" si="1"/>
        <v>1.61E-2</v>
      </c>
      <c r="G49" s="158">
        <f t="shared" si="1"/>
        <v>7.0800000000000002E-2</v>
      </c>
      <c r="H49" s="158">
        <f t="shared" si="1"/>
        <v>2.0999999999999999E-3</v>
      </c>
      <c r="I49" s="158">
        <f t="shared" si="1"/>
        <v>0.11360000000000001</v>
      </c>
      <c r="J49" s="158">
        <f t="shared" si="1"/>
        <v>0.36480000000000001</v>
      </c>
      <c r="K49" s="159">
        <f t="shared" si="1"/>
        <v>1</v>
      </c>
    </row>
    <row r="50" spans="1:11" ht="17" customHeight="1" x14ac:dyDescent="0.2">
      <c r="A50" s="156" t="s">
        <v>8</v>
      </c>
      <c r="B50" s="157" t="s">
        <v>64</v>
      </c>
      <c r="C50" s="158">
        <f t="shared" si="1"/>
        <v>3.2000000000000002E-3</v>
      </c>
      <c r="D50" s="158">
        <f t="shared" si="1"/>
        <v>0.10150000000000001</v>
      </c>
      <c r="E50" s="158">
        <f t="shared" si="1"/>
        <v>1.7999999999999999E-2</v>
      </c>
      <c r="F50" s="158">
        <f t="shared" si="1"/>
        <v>1.11E-2</v>
      </c>
      <c r="G50" s="158">
        <f t="shared" si="1"/>
        <v>6.0999999999999999E-2</v>
      </c>
      <c r="H50" s="158">
        <f t="shared" si="1"/>
        <v>-3.3999999999999998E-3</v>
      </c>
      <c r="I50" s="158">
        <f t="shared" si="1"/>
        <v>0.3357</v>
      </c>
      <c r="J50" s="158">
        <f t="shared" si="1"/>
        <v>0.47289999999999999</v>
      </c>
      <c r="K50" s="159">
        <f t="shared" si="1"/>
        <v>1</v>
      </c>
    </row>
    <row r="51" spans="1:11" ht="17" customHeight="1" x14ac:dyDescent="0.2">
      <c r="A51" s="156" t="s">
        <v>9</v>
      </c>
      <c r="B51" s="157" t="s">
        <v>65</v>
      </c>
      <c r="C51" s="158">
        <f t="shared" si="1"/>
        <v>2.7000000000000001E-3</v>
      </c>
      <c r="D51" s="158">
        <f t="shared" si="1"/>
        <v>5.4100000000000002E-2</v>
      </c>
      <c r="E51" s="158">
        <f t="shared" si="1"/>
        <v>1.43E-2</v>
      </c>
      <c r="F51" s="158">
        <f t="shared" si="1"/>
        <v>8.8200000000000001E-2</v>
      </c>
      <c r="G51" s="158">
        <f t="shared" si="1"/>
        <v>0.27979999999999999</v>
      </c>
      <c r="H51" s="158">
        <f t="shared" si="1"/>
        <v>-4.0000000000000001E-3</v>
      </c>
      <c r="I51" s="158">
        <f t="shared" si="1"/>
        <v>0.2326</v>
      </c>
      <c r="J51" s="158">
        <f t="shared" si="1"/>
        <v>0.33229999999999998</v>
      </c>
      <c r="K51" s="159">
        <f t="shared" si="1"/>
        <v>1</v>
      </c>
    </row>
    <row r="52" spans="1:11" ht="17" customHeight="1" x14ac:dyDescent="0.2">
      <c r="A52" s="156" t="s">
        <v>10</v>
      </c>
      <c r="B52" s="157" t="s">
        <v>66</v>
      </c>
      <c r="C52" s="158">
        <f t="shared" si="1"/>
        <v>4.0000000000000002E-4</v>
      </c>
      <c r="D52" s="158">
        <f t="shared" si="1"/>
        <v>2.0899999999999998E-2</v>
      </c>
      <c r="E52" s="158">
        <f t="shared" si="1"/>
        <v>1.9E-3</v>
      </c>
      <c r="F52" s="158">
        <f t="shared" si="1"/>
        <v>1.4E-2</v>
      </c>
      <c r="G52" s="158">
        <f t="shared" si="1"/>
        <v>4.4400000000000002E-2</v>
      </c>
      <c r="H52" s="158">
        <f t="shared" si="1"/>
        <v>-1.06E-2</v>
      </c>
      <c r="I52" s="158">
        <f t="shared" si="1"/>
        <v>0.3196</v>
      </c>
      <c r="J52" s="158">
        <f t="shared" si="1"/>
        <v>0.60929999999999995</v>
      </c>
      <c r="K52" s="159">
        <f t="shared" si="1"/>
        <v>1</v>
      </c>
    </row>
    <row r="53" spans="1:11" ht="17" customHeight="1" x14ac:dyDescent="0.2">
      <c r="A53" s="156" t="s">
        <v>11</v>
      </c>
      <c r="B53" s="157" t="s">
        <v>67</v>
      </c>
      <c r="C53" s="158">
        <f t="shared" si="1"/>
        <v>8.9999999999999998E-4</v>
      </c>
      <c r="D53" s="158">
        <f t="shared" si="1"/>
        <v>4.5499999999999999E-2</v>
      </c>
      <c r="E53" s="158">
        <f t="shared" si="1"/>
        <v>8.0999999999999996E-3</v>
      </c>
      <c r="F53" s="158">
        <f t="shared" si="1"/>
        <v>1.34E-2</v>
      </c>
      <c r="G53" s="158">
        <f t="shared" si="1"/>
        <v>4.5600000000000002E-2</v>
      </c>
      <c r="H53" s="158">
        <f t="shared" si="1"/>
        <v>-5.5999999999999999E-3</v>
      </c>
      <c r="I53" s="158">
        <f t="shared" si="1"/>
        <v>0.34949999999999998</v>
      </c>
      <c r="J53" s="158">
        <f t="shared" si="1"/>
        <v>0.54269999999999996</v>
      </c>
      <c r="K53" s="159">
        <f t="shared" si="1"/>
        <v>1</v>
      </c>
    </row>
    <row r="54" spans="1:11" ht="17" customHeight="1" x14ac:dyDescent="0.2">
      <c r="A54" s="156" t="s">
        <v>12</v>
      </c>
      <c r="B54" s="157" t="s">
        <v>68</v>
      </c>
      <c r="C54" s="158">
        <f t="shared" si="1"/>
        <v>4.5999999999999999E-3</v>
      </c>
      <c r="D54" s="158">
        <f t="shared" si="1"/>
        <v>7.2400000000000006E-2</v>
      </c>
      <c r="E54" s="158">
        <f t="shared" si="1"/>
        <v>1.44E-2</v>
      </c>
      <c r="F54" s="158">
        <f t="shared" si="1"/>
        <v>9.2200000000000004E-2</v>
      </c>
      <c r="G54" s="158">
        <f t="shared" si="1"/>
        <v>0.32140000000000002</v>
      </c>
      <c r="H54" s="158">
        <f t="shared" si="1"/>
        <v>-8.0999999999999996E-3</v>
      </c>
      <c r="I54" s="158">
        <f t="shared" si="1"/>
        <v>0.16300000000000001</v>
      </c>
      <c r="J54" s="158">
        <f t="shared" si="1"/>
        <v>0.34010000000000001</v>
      </c>
      <c r="K54" s="159">
        <f t="shared" si="1"/>
        <v>1</v>
      </c>
    </row>
    <row r="55" spans="1:11" ht="17" customHeight="1" x14ac:dyDescent="0.2">
      <c r="A55" s="156" t="s">
        <v>13</v>
      </c>
      <c r="B55" s="157" t="s">
        <v>69</v>
      </c>
      <c r="C55" s="158">
        <f t="shared" si="1"/>
        <v>5.9999999999999995E-4</v>
      </c>
      <c r="D55" s="158">
        <f t="shared" si="1"/>
        <v>2.92E-2</v>
      </c>
      <c r="E55" s="158">
        <f t="shared" si="1"/>
        <v>6.1000000000000004E-3</v>
      </c>
      <c r="F55" s="158">
        <f t="shared" si="1"/>
        <v>2.29E-2</v>
      </c>
      <c r="G55" s="158">
        <f t="shared" si="1"/>
        <v>0.46139999999999998</v>
      </c>
      <c r="H55" s="158">
        <f t="shared" si="1"/>
        <v>2.3999999999999998E-3</v>
      </c>
      <c r="I55" s="158">
        <f t="shared" si="1"/>
        <v>0.16919999999999999</v>
      </c>
      <c r="J55" s="158">
        <f t="shared" si="1"/>
        <v>0.30819999999999997</v>
      </c>
      <c r="K55" s="159">
        <f t="shared" si="1"/>
        <v>1</v>
      </c>
    </row>
    <row r="56" spans="1:11" ht="17" customHeight="1" x14ac:dyDescent="0.2">
      <c r="A56" s="156" t="s">
        <v>14</v>
      </c>
      <c r="B56" s="157" t="s">
        <v>70</v>
      </c>
      <c r="C56" s="158">
        <f t="shared" si="1"/>
        <v>5.0000000000000001E-4</v>
      </c>
      <c r="D56" s="158">
        <f t="shared" si="1"/>
        <v>1.6299999999999999E-2</v>
      </c>
      <c r="E56" s="158">
        <f t="shared" si="1"/>
        <v>4.8999999999999998E-3</v>
      </c>
      <c r="F56" s="158">
        <f t="shared" si="1"/>
        <v>3.3E-3</v>
      </c>
      <c r="G56" s="158">
        <f t="shared" si="1"/>
        <v>0.75819999999999999</v>
      </c>
      <c r="H56" s="158">
        <f t="shared" si="1"/>
        <v>-8.0000000000000004E-4</v>
      </c>
      <c r="I56" s="158">
        <f t="shared" si="1"/>
        <v>8.5900000000000004E-2</v>
      </c>
      <c r="J56" s="158">
        <f t="shared" si="1"/>
        <v>0.13170000000000001</v>
      </c>
      <c r="K56" s="159">
        <f t="shared" si="1"/>
        <v>1</v>
      </c>
    </row>
    <row r="57" spans="1:11" ht="17" customHeight="1" x14ac:dyDescent="0.2">
      <c r="A57" s="156" t="s">
        <v>15</v>
      </c>
      <c r="B57" s="157" t="s">
        <v>71</v>
      </c>
      <c r="C57" s="158">
        <f t="shared" si="1"/>
        <v>3.7000000000000002E-3</v>
      </c>
      <c r="D57" s="158">
        <f t="shared" si="1"/>
        <v>8.0199999999999994E-2</v>
      </c>
      <c r="E57" s="158">
        <f t="shared" si="1"/>
        <v>0.122</v>
      </c>
      <c r="F57" s="158">
        <f t="shared" si="1"/>
        <v>4.2999999999999997E-2</v>
      </c>
      <c r="G57" s="158">
        <f t="shared" si="1"/>
        <v>0.48399999999999999</v>
      </c>
      <c r="H57" s="158">
        <f t="shared" si="1"/>
        <v>-1.21E-2</v>
      </c>
      <c r="I57" s="158">
        <f t="shared" si="1"/>
        <v>4.9000000000000002E-2</v>
      </c>
      <c r="J57" s="158">
        <f t="shared" si="1"/>
        <v>0.23019999999999999</v>
      </c>
      <c r="K57" s="159">
        <f t="shared" si="1"/>
        <v>1</v>
      </c>
    </row>
    <row r="58" spans="1:11" ht="17" customHeight="1" x14ac:dyDescent="0.2">
      <c r="A58" s="156" t="s">
        <v>16</v>
      </c>
      <c r="B58" s="157" t="s">
        <v>72</v>
      </c>
      <c r="C58" s="158">
        <f t="shared" si="1"/>
        <v>1.1999999999999999E-3</v>
      </c>
      <c r="D58" s="158">
        <f t="shared" si="1"/>
        <v>6.0600000000000001E-2</v>
      </c>
      <c r="E58" s="158">
        <f t="shared" si="1"/>
        <v>1.4800000000000001E-2</v>
      </c>
      <c r="F58" s="158">
        <f t="shared" si="1"/>
        <v>6.6E-3</v>
      </c>
      <c r="G58" s="158">
        <f t="shared" si="1"/>
        <v>7.0999999999999994E-2</v>
      </c>
      <c r="H58" s="158">
        <f t="shared" si="1"/>
        <v>2.8999999999999998E-3</v>
      </c>
      <c r="I58" s="158">
        <f t="shared" si="1"/>
        <v>0.3503</v>
      </c>
      <c r="J58" s="158">
        <f t="shared" si="1"/>
        <v>0.49249999999999999</v>
      </c>
      <c r="K58" s="159">
        <f t="shared" si="1"/>
        <v>1</v>
      </c>
    </row>
    <row r="59" spans="1:11" ht="17" customHeight="1" x14ac:dyDescent="0.2">
      <c r="A59" s="156" t="s">
        <v>17</v>
      </c>
      <c r="B59" s="157" t="s">
        <v>73</v>
      </c>
      <c r="C59" s="158">
        <f t="shared" si="1"/>
        <v>2.8999999999999998E-3</v>
      </c>
      <c r="D59" s="158">
        <f t="shared" si="1"/>
        <v>0.15060000000000001</v>
      </c>
      <c r="E59" s="158">
        <f t="shared" si="1"/>
        <v>3.2000000000000002E-3</v>
      </c>
      <c r="F59" s="158">
        <f t="shared" si="1"/>
        <v>1.23E-2</v>
      </c>
      <c r="G59" s="158">
        <f t="shared" si="1"/>
        <v>0.2024</v>
      </c>
      <c r="H59" s="158">
        <f t="shared" si="1"/>
        <v>-1.1000000000000001E-3</v>
      </c>
      <c r="I59" s="158">
        <f t="shared" si="1"/>
        <v>0.3246</v>
      </c>
      <c r="J59" s="158">
        <f t="shared" si="1"/>
        <v>0.30509999999999998</v>
      </c>
      <c r="K59" s="159">
        <f t="shared" si="1"/>
        <v>1</v>
      </c>
    </row>
    <row r="60" spans="1:11" ht="17" customHeight="1" x14ac:dyDescent="0.2">
      <c r="A60" s="156" t="s">
        <v>18</v>
      </c>
      <c r="B60" s="157" t="s">
        <v>74</v>
      </c>
      <c r="C60" s="158">
        <f t="shared" ref="C60:K75" si="2">ROUND(C21,4)</f>
        <v>3.8999999999999998E-3</v>
      </c>
      <c r="D60" s="158">
        <f t="shared" si="2"/>
        <v>0.34010000000000001</v>
      </c>
      <c r="E60" s="158">
        <f t="shared" si="2"/>
        <v>4.1999999999999997E-3</v>
      </c>
      <c r="F60" s="158">
        <f t="shared" si="2"/>
        <v>6.2899999999999998E-2</v>
      </c>
      <c r="G60" s="158">
        <f t="shared" si="2"/>
        <v>0.40899999999999997</v>
      </c>
      <c r="H60" s="158">
        <f t="shared" si="2"/>
        <v>4.0000000000000002E-4</v>
      </c>
      <c r="I60" s="158">
        <f t="shared" si="2"/>
        <v>9.7199999999999995E-2</v>
      </c>
      <c r="J60" s="158">
        <f t="shared" si="2"/>
        <v>8.2400000000000001E-2</v>
      </c>
      <c r="K60" s="159">
        <f t="shared" si="2"/>
        <v>1</v>
      </c>
    </row>
    <row r="61" spans="1:11" ht="17" customHeight="1" x14ac:dyDescent="0.2">
      <c r="A61" s="156" t="s">
        <v>19</v>
      </c>
      <c r="B61" s="157" t="s">
        <v>75</v>
      </c>
      <c r="C61" s="158">
        <f t="shared" si="2"/>
        <v>2.0000000000000001E-4</v>
      </c>
      <c r="D61" s="158">
        <f t="shared" si="2"/>
        <v>0.1047</v>
      </c>
      <c r="E61" s="158">
        <f t="shared" si="2"/>
        <v>2.7000000000000001E-3</v>
      </c>
      <c r="F61" s="158">
        <f t="shared" si="2"/>
        <v>4.0000000000000001E-3</v>
      </c>
      <c r="G61" s="158">
        <f t="shared" si="2"/>
        <v>5.4300000000000001E-2</v>
      </c>
      <c r="H61" s="158">
        <f t="shared" si="2"/>
        <v>-1.2999999999999999E-3</v>
      </c>
      <c r="I61" s="158">
        <f t="shared" si="2"/>
        <v>0.46500000000000002</v>
      </c>
      <c r="J61" s="158">
        <f t="shared" si="2"/>
        <v>0.3705</v>
      </c>
      <c r="K61" s="159">
        <f t="shared" si="2"/>
        <v>1</v>
      </c>
    </row>
    <row r="62" spans="1:11" ht="17" customHeight="1" x14ac:dyDescent="0.2">
      <c r="A62" s="156" t="s">
        <v>20</v>
      </c>
      <c r="B62" s="157" t="s">
        <v>76</v>
      </c>
      <c r="C62" s="158">
        <f t="shared" si="2"/>
        <v>2.52E-2</v>
      </c>
      <c r="D62" s="158">
        <f t="shared" si="2"/>
        <v>0.36399999999999999</v>
      </c>
      <c r="E62" s="158">
        <f t="shared" si="2"/>
        <v>6.9099999999999995E-2</v>
      </c>
      <c r="F62" s="158">
        <f t="shared" si="2"/>
        <v>1.4500000000000001E-2</v>
      </c>
      <c r="G62" s="158">
        <f t="shared" si="2"/>
        <v>0.193</v>
      </c>
      <c r="H62" s="158">
        <f t="shared" si="2"/>
        <v>-8.2000000000000007E-3</v>
      </c>
      <c r="I62" s="158">
        <f t="shared" si="2"/>
        <v>8.09E-2</v>
      </c>
      <c r="J62" s="158">
        <f t="shared" si="2"/>
        <v>0.2616</v>
      </c>
      <c r="K62" s="159">
        <f t="shared" si="2"/>
        <v>1</v>
      </c>
    </row>
    <row r="63" spans="1:11" ht="17" customHeight="1" x14ac:dyDescent="0.2">
      <c r="A63" s="156" t="s">
        <v>21</v>
      </c>
      <c r="B63" s="157" t="s">
        <v>77</v>
      </c>
      <c r="C63" s="158">
        <f t="shared" si="2"/>
        <v>0</v>
      </c>
      <c r="D63" s="158">
        <f t="shared" si="2"/>
        <v>0</v>
      </c>
      <c r="E63" s="158">
        <f t="shared" si="2"/>
        <v>0</v>
      </c>
      <c r="F63" s="158">
        <f t="shared" si="2"/>
        <v>0</v>
      </c>
      <c r="G63" s="158">
        <f t="shared" si="2"/>
        <v>0</v>
      </c>
      <c r="H63" s="158">
        <f t="shared" si="2"/>
        <v>0</v>
      </c>
      <c r="I63" s="158">
        <f t="shared" si="2"/>
        <v>0</v>
      </c>
      <c r="J63" s="158">
        <f t="shared" si="2"/>
        <v>0</v>
      </c>
      <c r="K63" s="159">
        <f t="shared" si="2"/>
        <v>0</v>
      </c>
    </row>
    <row r="64" spans="1:11" ht="17" customHeight="1" x14ac:dyDescent="0.2">
      <c r="A64" s="156" t="s">
        <v>22</v>
      </c>
      <c r="B64" s="157" t="s">
        <v>176</v>
      </c>
      <c r="C64" s="158">
        <f t="shared" si="2"/>
        <v>7.9000000000000008E-3</v>
      </c>
      <c r="D64" s="158">
        <f t="shared" si="2"/>
        <v>0.41160000000000002</v>
      </c>
      <c r="E64" s="158">
        <f t="shared" si="2"/>
        <v>4.6800000000000001E-2</v>
      </c>
      <c r="F64" s="158">
        <f t="shared" si="2"/>
        <v>6.6E-3</v>
      </c>
      <c r="G64" s="158">
        <f t="shared" si="2"/>
        <v>4.7600000000000003E-2</v>
      </c>
      <c r="H64" s="158">
        <f t="shared" si="2"/>
        <v>-5.9999999999999995E-4</v>
      </c>
      <c r="I64" s="158">
        <f t="shared" si="2"/>
        <v>0.13830000000000001</v>
      </c>
      <c r="J64" s="158">
        <f t="shared" si="2"/>
        <v>0.34179999999999999</v>
      </c>
      <c r="K64" s="159">
        <f t="shared" si="2"/>
        <v>1</v>
      </c>
    </row>
    <row r="65" spans="1:11" ht="17" customHeight="1" x14ac:dyDescent="0.2">
      <c r="A65" s="156" t="s">
        <v>23</v>
      </c>
      <c r="B65" s="157" t="s">
        <v>78</v>
      </c>
      <c r="C65" s="158">
        <f t="shared" si="2"/>
        <v>1.17E-2</v>
      </c>
      <c r="D65" s="158">
        <f t="shared" si="2"/>
        <v>0.61950000000000005</v>
      </c>
      <c r="E65" s="158">
        <f t="shared" si="2"/>
        <v>5.9499999999999997E-2</v>
      </c>
      <c r="F65" s="158">
        <f t="shared" si="2"/>
        <v>7.4999999999999997E-3</v>
      </c>
      <c r="G65" s="158">
        <f t="shared" si="2"/>
        <v>7.4499999999999997E-2</v>
      </c>
      <c r="H65" s="158">
        <f t="shared" si="2"/>
        <v>0</v>
      </c>
      <c r="I65" s="158">
        <f t="shared" si="2"/>
        <v>4.9700000000000001E-2</v>
      </c>
      <c r="J65" s="158">
        <f t="shared" si="2"/>
        <v>0.17760000000000001</v>
      </c>
      <c r="K65" s="159">
        <f t="shared" si="2"/>
        <v>1</v>
      </c>
    </row>
    <row r="66" spans="1:11" ht="17" customHeight="1" x14ac:dyDescent="0.2">
      <c r="A66" s="156" t="s">
        <v>24</v>
      </c>
      <c r="B66" s="157" t="s">
        <v>79</v>
      </c>
      <c r="C66" s="158">
        <f t="shared" si="2"/>
        <v>1.6400000000000001E-2</v>
      </c>
      <c r="D66" s="158">
        <f t="shared" si="2"/>
        <v>0.24199999999999999</v>
      </c>
      <c r="E66" s="158">
        <f t="shared" si="2"/>
        <v>0.40570000000000001</v>
      </c>
      <c r="F66" s="158">
        <f t="shared" si="2"/>
        <v>1.03E-2</v>
      </c>
      <c r="G66" s="158">
        <f t="shared" si="2"/>
        <v>7.22E-2</v>
      </c>
      <c r="H66" s="158">
        <f t="shared" si="2"/>
        <v>1E-4</v>
      </c>
      <c r="I66" s="158">
        <f t="shared" si="2"/>
        <v>5.79E-2</v>
      </c>
      <c r="J66" s="158">
        <f t="shared" si="2"/>
        <v>0.19550000000000001</v>
      </c>
      <c r="K66" s="159">
        <f t="shared" si="2"/>
        <v>1</v>
      </c>
    </row>
    <row r="67" spans="1:11" ht="17" customHeight="1" x14ac:dyDescent="0.2">
      <c r="A67" s="156" t="s">
        <v>25</v>
      </c>
      <c r="B67" s="157" t="s">
        <v>80</v>
      </c>
      <c r="C67" s="158">
        <f t="shared" si="2"/>
        <v>2.3900000000000001E-2</v>
      </c>
      <c r="D67" s="158">
        <f t="shared" si="2"/>
        <v>0.56489999999999996</v>
      </c>
      <c r="E67" s="158">
        <f t="shared" si="2"/>
        <v>3.0700000000000002E-2</v>
      </c>
      <c r="F67" s="158">
        <f t="shared" si="2"/>
        <v>1.23E-2</v>
      </c>
      <c r="G67" s="158">
        <f t="shared" si="2"/>
        <v>0.1179</v>
      </c>
      <c r="H67" s="158">
        <f t="shared" si="2"/>
        <v>1.9E-3</v>
      </c>
      <c r="I67" s="158">
        <f t="shared" si="2"/>
        <v>8.6099999999999996E-2</v>
      </c>
      <c r="J67" s="158">
        <f t="shared" si="2"/>
        <v>0.1623</v>
      </c>
      <c r="K67" s="159">
        <f t="shared" si="2"/>
        <v>1</v>
      </c>
    </row>
    <row r="68" spans="1:11" ht="17" customHeight="1" x14ac:dyDescent="0.2">
      <c r="A68" s="156" t="s">
        <v>26</v>
      </c>
      <c r="B68" s="157" t="s">
        <v>81</v>
      </c>
      <c r="C68" s="158">
        <f t="shared" si="2"/>
        <v>4.5999999999999999E-3</v>
      </c>
      <c r="D68" s="158">
        <f t="shared" si="2"/>
        <v>0.65459999999999996</v>
      </c>
      <c r="E68" s="158">
        <f t="shared" si="2"/>
        <v>3.61E-2</v>
      </c>
      <c r="F68" s="158">
        <f t="shared" si="2"/>
        <v>8.2000000000000007E-3</v>
      </c>
      <c r="G68" s="158">
        <f t="shared" si="2"/>
        <v>5.3600000000000002E-2</v>
      </c>
      <c r="H68" s="158">
        <f t="shared" si="2"/>
        <v>0</v>
      </c>
      <c r="I68" s="158">
        <f t="shared" si="2"/>
        <v>6.88E-2</v>
      </c>
      <c r="J68" s="158">
        <f t="shared" si="2"/>
        <v>0.1741</v>
      </c>
      <c r="K68" s="159">
        <f t="shared" si="2"/>
        <v>1</v>
      </c>
    </row>
    <row r="69" spans="1:11" ht="17" customHeight="1" x14ac:dyDescent="0.2">
      <c r="A69" s="156" t="s">
        <v>27</v>
      </c>
      <c r="B69" s="157" t="s">
        <v>82</v>
      </c>
      <c r="C69" s="158">
        <f t="shared" si="2"/>
        <v>3.3999999999999998E-3</v>
      </c>
      <c r="D69" s="158">
        <f t="shared" si="2"/>
        <v>0.83589999999999998</v>
      </c>
      <c r="E69" s="158">
        <f t="shared" si="2"/>
        <v>1.8100000000000002E-2</v>
      </c>
      <c r="F69" s="158">
        <f t="shared" si="2"/>
        <v>2.5000000000000001E-3</v>
      </c>
      <c r="G69" s="158">
        <f t="shared" si="2"/>
        <v>6.4100000000000004E-2</v>
      </c>
      <c r="H69" s="158">
        <f t="shared" si="2"/>
        <v>1E-4</v>
      </c>
      <c r="I69" s="158">
        <f t="shared" si="2"/>
        <v>1.7899999999999999E-2</v>
      </c>
      <c r="J69" s="158">
        <f t="shared" si="2"/>
        <v>5.8200000000000002E-2</v>
      </c>
      <c r="K69" s="159">
        <f t="shared" si="2"/>
        <v>1</v>
      </c>
    </row>
    <row r="70" spans="1:11" ht="17" customHeight="1" x14ac:dyDescent="0.2">
      <c r="A70" s="156" t="s">
        <v>28</v>
      </c>
      <c r="B70" s="157" t="s">
        <v>83</v>
      </c>
      <c r="C70" s="158">
        <f t="shared" si="2"/>
        <v>1.54E-2</v>
      </c>
      <c r="D70" s="158">
        <f t="shared" si="2"/>
        <v>0.37359999999999999</v>
      </c>
      <c r="E70" s="158">
        <f t="shared" si="2"/>
        <v>5.1299999999999998E-2</v>
      </c>
      <c r="F70" s="158">
        <f t="shared" si="2"/>
        <v>1.7999999999999999E-2</v>
      </c>
      <c r="G70" s="158">
        <f t="shared" si="2"/>
        <v>0.1026</v>
      </c>
      <c r="H70" s="158">
        <f t="shared" si="2"/>
        <v>1.6000000000000001E-3</v>
      </c>
      <c r="I70" s="158">
        <f t="shared" si="2"/>
        <v>0.12670000000000001</v>
      </c>
      <c r="J70" s="158">
        <f t="shared" si="2"/>
        <v>0.31090000000000001</v>
      </c>
      <c r="K70" s="159">
        <f t="shared" si="2"/>
        <v>1</v>
      </c>
    </row>
    <row r="71" spans="1:11" ht="17" customHeight="1" x14ac:dyDescent="0.2">
      <c r="A71" s="156" t="s">
        <v>29</v>
      </c>
      <c r="B71" s="157" t="s">
        <v>84</v>
      </c>
      <c r="C71" s="158">
        <f t="shared" si="2"/>
        <v>8.2000000000000007E-3</v>
      </c>
      <c r="D71" s="158">
        <f t="shared" si="2"/>
        <v>0.41670000000000001</v>
      </c>
      <c r="E71" s="158">
        <f t="shared" si="2"/>
        <v>4.65E-2</v>
      </c>
      <c r="F71" s="158">
        <f t="shared" si="2"/>
        <v>1.9099999999999999E-2</v>
      </c>
      <c r="G71" s="158">
        <f t="shared" si="2"/>
        <v>0.29699999999999999</v>
      </c>
      <c r="H71" s="158">
        <f t="shared" si="2"/>
        <v>-5.0000000000000001E-4</v>
      </c>
      <c r="I71" s="158">
        <f t="shared" si="2"/>
        <v>5.1700000000000003E-2</v>
      </c>
      <c r="J71" s="158">
        <f t="shared" si="2"/>
        <v>0.16139999999999999</v>
      </c>
      <c r="K71" s="159">
        <f t="shared" si="2"/>
        <v>1</v>
      </c>
    </row>
    <row r="72" spans="1:11" ht="17" customHeight="1" x14ac:dyDescent="0.2">
      <c r="A72" s="156" t="s">
        <v>30</v>
      </c>
      <c r="B72" s="157" t="s">
        <v>85</v>
      </c>
      <c r="C72" s="158">
        <f t="shared" si="2"/>
        <v>0</v>
      </c>
      <c r="D72" s="158">
        <f t="shared" si="2"/>
        <v>0</v>
      </c>
      <c r="E72" s="158">
        <f t="shared" si="2"/>
        <v>0</v>
      </c>
      <c r="F72" s="158">
        <f t="shared" si="2"/>
        <v>0</v>
      </c>
      <c r="G72" s="158">
        <f t="shared" si="2"/>
        <v>0</v>
      </c>
      <c r="H72" s="158">
        <f t="shared" si="2"/>
        <v>0</v>
      </c>
      <c r="I72" s="158">
        <f t="shared" si="2"/>
        <v>0</v>
      </c>
      <c r="J72" s="158">
        <f t="shared" si="2"/>
        <v>0</v>
      </c>
      <c r="K72" s="159">
        <f t="shared" si="2"/>
        <v>0</v>
      </c>
    </row>
    <row r="73" spans="1:11" ht="17" customHeight="1" x14ac:dyDescent="0.2">
      <c r="A73" s="156" t="s">
        <v>31</v>
      </c>
      <c r="B73" s="157" t="s">
        <v>86</v>
      </c>
      <c r="C73" s="158">
        <f t="shared" si="2"/>
        <v>1E-4</v>
      </c>
      <c r="D73" s="158">
        <f t="shared" si="2"/>
        <v>0.18440000000000001</v>
      </c>
      <c r="E73" s="158">
        <f t="shared" si="2"/>
        <v>0.26079999999999998</v>
      </c>
      <c r="F73" s="158">
        <f t="shared" si="2"/>
        <v>2.12E-2</v>
      </c>
      <c r="G73" s="158">
        <f t="shared" si="2"/>
        <v>0.52669999999999995</v>
      </c>
      <c r="H73" s="158">
        <f t="shared" si="2"/>
        <v>0</v>
      </c>
      <c r="I73" s="158">
        <f t="shared" si="2"/>
        <v>1.9E-3</v>
      </c>
      <c r="J73" s="158">
        <f t="shared" si="2"/>
        <v>4.8999999999999998E-3</v>
      </c>
      <c r="K73" s="159">
        <f t="shared" si="2"/>
        <v>1</v>
      </c>
    </row>
    <row r="74" spans="1:11" ht="17" customHeight="1" x14ac:dyDescent="0.2">
      <c r="A74" s="156" t="s">
        <v>32</v>
      </c>
      <c r="B74" s="157" t="s">
        <v>87</v>
      </c>
      <c r="C74" s="158">
        <f t="shared" si="2"/>
        <v>1.18E-2</v>
      </c>
      <c r="D74" s="158">
        <f t="shared" si="2"/>
        <v>0.2482</v>
      </c>
      <c r="E74" s="158">
        <f t="shared" si="2"/>
        <v>0.73919999999999997</v>
      </c>
      <c r="F74" s="158">
        <f t="shared" si="2"/>
        <v>0</v>
      </c>
      <c r="G74" s="158">
        <f t="shared" si="2"/>
        <v>1E-4</v>
      </c>
      <c r="H74" s="158">
        <f t="shared" si="2"/>
        <v>0</v>
      </c>
      <c r="I74" s="158">
        <f t="shared" si="2"/>
        <v>1E-4</v>
      </c>
      <c r="J74" s="158">
        <f t="shared" si="2"/>
        <v>5.0000000000000001E-4</v>
      </c>
      <c r="K74" s="159">
        <f t="shared" si="2"/>
        <v>1</v>
      </c>
    </row>
    <row r="75" spans="1:11" ht="17" customHeight="1" x14ac:dyDescent="0.2">
      <c r="A75" s="156" t="s">
        <v>33</v>
      </c>
      <c r="B75" s="157" t="s">
        <v>88</v>
      </c>
      <c r="C75" s="158">
        <f t="shared" si="2"/>
        <v>3.8999999999999998E-3</v>
      </c>
      <c r="D75" s="158">
        <f t="shared" si="2"/>
        <v>0.77439999999999998</v>
      </c>
      <c r="E75" s="158">
        <f t="shared" si="2"/>
        <v>3.3000000000000002E-2</v>
      </c>
      <c r="F75" s="158">
        <f t="shared" si="2"/>
        <v>6.4000000000000003E-3</v>
      </c>
      <c r="G75" s="158">
        <f t="shared" si="2"/>
        <v>5.1200000000000002E-2</v>
      </c>
      <c r="H75" s="158">
        <f t="shared" si="2"/>
        <v>0</v>
      </c>
      <c r="I75" s="158">
        <f t="shared" si="2"/>
        <v>2.86E-2</v>
      </c>
      <c r="J75" s="158">
        <f t="shared" si="2"/>
        <v>0.1026</v>
      </c>
      <c r="K75" s="159">
        <f t="shared" si="2"/>
        <v>1</v>
      </c>
    </row>
    <row r="76" spans="1:11" ht="17" customHeight="1" x14ac:dyDescent="0.2">
      <c r="A76" s="156" t="s">
        <v>34</v>
      </c>
      <c r="B76" s="157" t="s">
        <v>89</v>
      </c>
      <c r="C76" s="158">
        <f t="shared" ref="C76:K80" si="3">ROUND(C37,4)</f>
        <v>7.9000000000000008E-3</v>
      </c>
      <c r="D76" s="158">
        <f t="shared" si="3"/>
        <v>0.27039999999999997</v>
      </c>
      <c r="E76" s="158">
        <f t="shared" si="3"/>
        <v>8.6900000000000005E-2</v>
      </c>
      <c r="F76" s="158">
        <f t="shared" si="3"/>
        <v>2.5700000000000001E-2</v>
      </c>
      <c r="G76" s="158">
        <f t="shared" si="3"/>
        <v>0.16209999999999999</v>
      </c>
      <c r="H76" s="158">
        <f t="shared" si="3"/>
        <v>1E-4</v>
      </c>
      <c r="I76" s="158">
        <f t="shared" si="3"/>
        <v>0.13289999999999999</v>
      </c>
      <c r="J76" s="158">
        <f t="shared" si="3"/>
        <v>0.31409999999999999</v>
      </c>
      <c r="K76" s="159">
        <f t="shared" si="3"/>
        <v>1</v>
      </c>
    </row>
    <row r="77" spans="1:11" ht="17" customHeight="1" x14ac:dyDescent="0.2">
      <c r="A77" s="156" t="s">
        <v>35</v>
      </c>
      <c r="B77" s="157" t="s">
        <v>90</v>
      </c>
      <c r="C77" s="158">
        <f t="shared" si="3"/>
        <v>0.12559999999999999</v>
      </c>
      <c r="D77" s="158">
        <f t="shared" si="3"/>
        <v>0.82220000000000004</v>
      </c>
      <c r="E77" s="158">
        <f t="shared" si="3"/>
        <v>2.69E-2</v>
      </c>
      <c r="F77" s="158">
        <f t="shared" si="3"/>
        <v>5.0000000000000001E-4</v>
      </c>
      <c r="G77" s="158">
        <f t="shared" si="3"/>
        <v>1.1299999999999999E-2</v>
      </c>
      <c r="H77" s="158">
        <f t="shared" si="3"/>
        <v>0</v>
      </c>
      <c r="I77" s="158">
        <f t="shared" si="3"/>
        <v>2.3999999999999998E-3</v>
      </c>
      <c r="J77" s="158">
        <f t="shared" si="3"/>
        <v>1.0999999999999999E-2</v>
      </c>
      <c r="K77" s="159">
        <f t="shared" si="3"/>
        <v>1</v>
      </c>
    </row>
    <row r="78" spans="1:11" ht="17" customHeight="1" x14ac:dyDescent="0.2">
      <c r="A78" s="156" t="s">
        <v>36</v>
      </c>
      <c r="B78" s="157" t="s">
        <v>91</v>
      </c>
      <c r="C78" s="158">
        <f t="shared" si="3"/>
        <v>0</v>
      </c>
      <c r="D78" s="158">
        <f t="shared" si="3"/>
        <v>0</v>
      </c>
      <c r="E78" s="158">
        <f t="shared" si="3"/>
        <v>0</v>
      </c>
      <c r="F78" s="158">
        <f t="shared" si="3"/>
        <v>0</v>
      </c>
      <c r="G78" s="158">
        <f t="shared" si="3"/>
        <v>0</v>
      </c>
      <c r="H78" s="158">
        <f t="shared" si="3"/>
        <v>0</v>
      </c>
      <c r="I78" s="158">
        <f t="shared" si="3"/>
        <v>0</v>
      </c>
      <c r="J78" s="158">
        <f t="shared" si="3"/>
        <v>0</v>
      </c>
      <c r="K78" s="159">
        <f t="shared" si="3"/>
        <v>0</v>
      </c>
    </row>
    <row r="79" spans="1:11" ht="17" customHeight="1" x14ac:dyDescent="0.2">
      <c r="A79" s="156" t="s">
        <v>37</v>
      </c>
      <c r="B79" s="157" t="s">
        <v>92</v>
      </c>
      <c r="C79" s="162">
        <f t="shared" si="3"/>
        <v>7.0000000000000001E-3</v>
      </c>
      <c r="D79" s="162">
        <f t="shared" si="3"/>
        <v>0.23130000000000001</v>
      </c>
      <c r="E79" s="162">
        <f t="shared" si="3"/>
        <v>5.0099999999999999E-2</v>
      </c>
      <c r="F79" s="162">
        <f t="shared" si="3"/>
        <v>4.9700000000000001E-2</v>
      </c>
      <c r="G79" s="162">
        <f t="shared" si="3"/>
        <v>0.19939999999999999</v>
      </c>
      <c r="H79" s="162">
        <f t="shared" si="3"/>
        <v>-5.0000000000000001E-4</v>
      </c>
      <c r="I79" s="162">
        <f t="shared" si="3"/>
        <v>0.1237</v>
      </c>
      <c r="J79" s="162">
        <f t="shared" si="3"/>
        <v>0.33939999999999998</v>
      </c>
      <c r="K79" s="163">
        <f t="shared" si="3"/>
        <v>1</v>
      </c>
    </row>
    <row r="80" spans="1:11" ht="17" customHeight="1" x14ac:dyDescent="0.2">
      <c r="A80" s="165"/>
      <c r="B80" s="166" t="s">
        <v>122</v>
      </c>
      <c r="C80" s="162">
        <f t="shared" si="3"/>
        <v>1.2999999999999999E-2</v>
      </c>
      <c r="D80" s="162">
        <f t="shared" si="3"/>
        <v>0.3019</v>
      </c>
      <c r="E80" s="162">
        <f t="shared" si="3"/>
        <v>4.8899999999999999E-2</v>
      </c>
      <c r="F80" s="162">
        <f t="shared" si="3"/>
        <v>1.54E-2</v>
      </c>
      <c r="G80" s="162">
        <f t="shared" si="3"/>
        <v>0.13619999999999999</v>
      </c>
      <c r="H80" s="162">
        <f t="shared" si="3"/>
        <v>-1.2999999999999999E-3</v>
      </c>
      <c r="I80" s="162">
        <f t="shared" si="3"/>
        <v>0.17979999999999999</v>
      </c>
      <c r="J80" s="162">
        <f t="shared" si="3"/>
        <v>0.30609999999999998</v>
      </c>
      <c r="K80" s="163">
        <f t="shared" si="3"/>
        <v>1</v>
      </c>
    </row>
  </sheetData>
  <mergeCells count="1">
    <mergeCell ref="A2:B3"/>
  </mergeCells>
  <phoneticPr fontId="1"/>
  <pageMargins left="0.7" right="0.7" top="0.75" bottom="0.75" header="0.3" footer="0.3"/>
  <pageSetup paperSize="9" scale="56" fitToWidth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58616-F1A4-4F65-A474-74D9CE8C6335}">
  <sheetPr>
    <tabColor rgb="FFFFFFCC"/>
    <pageSetUpPr fitToPage="1"/>
  </sheetPr>
  <dimension ref="A1:G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2.5" customHeight="1" x14ac:dyDescent="0.2"/>
  <cols>
    <col min="1" max="1" width="6.6328125" style="5" customWidth="1"/>
    <col min="2" max="2" width="30.6328125" style="4" customWidth="1"/>
    <col min="3" max="7" width="13.6328125" style="4" customWidth="1"/>
    <col min="8" max="16384" width="8.7265625" style="4"/>
  </cols>
  <sheetData>
    <row r="1" spans="1:7" ht="22.5" customHeight="1" x14ac:dyDescent="0.2">
      <c r="A1" s="25"/>
      <c r="B1" s="2"/>
      <c r="D1" s="3"/>
      <c r="E1" s="3"/>
      <c r="F1" s="3"/>
    </row>
    <row r="2" spans="1:7" ht="22.5" customHeight="1" x14ac:dyDescent="0.2">
      <c r="A2" s="198" t="s">
        <v>213</v>
      </c>
      <c r="B2" s="187"/>
      <c r="C2" s="199" t="s">
        <v>184</v>
      </c>
      <c r="D2" s="201" t="s">
        <v>185</v>
      </c>
      <c r="E2" s="202"/>
      <c r="F2" s="203" t="s">
        <v>128</v>
      </c>
      <c r="G2" s="199"/>
    </row>
    <row r="3" spans="1:7" ht="37" customHeight="1" x14ac:dyDescent="0.2">
      <c r="A3" s="188"/>
      <c r="B3" s="189"/>
      <c r="C3" s="200"/>
      <c r="D3" s="9" t="s">
        <v>129</v>
      </c>
      <c r="E3" s="10" t="s">
        <v>130</v>
      </c>
      <c r="F3" s="10" t="s">
        <v>129</v>
      </c>
      <c r="G3" s="11" t="s">
        <v>130</v>
      </c>
    </row>
    <row r="4" spans="1:7" s="64" customFormat="1" ht="17" customHeight="1" x14ac:dyDescent="0.2">
      <c r="A4" s="44" t="s">
        <v>1</v>
      </c>
      <c r="B4" s="90" t="s">
        <v>57</v>
      </c>
      <c r="C4" s="48">
        <f t="array" ref="C4:C40">TRANSPOSE(M!C41:AM41)</f>
        <v>0.68837116849677704</v>
      </c>
      <c r="D4" s="75">
        <f t="array" ref="D4:D40">TRANSPOSE('MAB(I-M)+M'!C41:AM41)</f>
        <v>0.79172286146102033</v>
      </c>
      <c r="E4" s="48">
        <f t="array" ref="E4:E40">TRANSPOSE(MAB!C41:AM41)</f>
        <v>0.33164997110729227</v>
      </c>
      <c r="F4" s="48">
        <f t="array" ref="F4:F40">TRANSPOSE('VB(I-M)'!C41:AM41)</f>
        <v>0.20827713853897981</v>
      </c>
      <c r="G4" s="47">
        <f t="array" ref="G4:G40">TRANSPOSE(VB!C41:AM41)</f>
        <v>0.66835002889270778</v>
      </c>
    </row>
    <row r="5" spans="1:7" s="64" customFormat="1" ht="17" customHeight="1" x14ac:dyDescent="0.2">
      <c r="A5" s="44" t="s">
        <v>2</v>
      </c>
      <c r="B5" s="90" t="s">
        <v>58</v>
      </c>
      <c r="C5" s="48">
        <v>0.99376059817543005</v>
      </c>
      <c r="D5" s="75">
        <v>0.99500380089765905</v>
      </c>
      <c r="E5" s="48">
        <v>0.1992503059081317</v>
      </c>
      <c r="F5" s="48">
        <v>4.9961991023406305E-3</v>
      </c>
      <c r="G5" s="47">
        <v>0.80074969409186869</v>
      </c>
    </row>
    <row r="6" spans="1:7" s="64" customFormat="1" ht="17" customHeight="1" x14ac:dyDescent="0.2">
      <c r="A6" s="44" t="s">
        <v>3</v>
      </c>
      <c r="B6" s="90" t="s">
        <v>59</v>
      </c>
      <c r="C6" s="48">
        <v>0.7263968310719453</v>
      </c>
      <c r="D6" s="75">
        <v>0.84884637653009265</v>
      </c>
      <c r="E6" s="48">
        <v>0.44754432464320637</v>
      </c>
      <c r="F6" s="48">
        <v>0.15115362346990746</v>
      </c>
      <c r="G6" s="47">
        <v>0.55245567535679396</v>
      </c>
    </row>
    <row r="7" spans="1:7" s="64" customFormat="1" ht="17" customHeight="1" x14ac:dyDescent="0.2">
      <c r="A7" s="44" t="s">
        <v>4</v>
      </c>
      <c r="B7" s="90" t="s">
        <v>60</v>
      </c>
      <c r="C7" s="48">
        <v>0.90364354642659739</v>
      </c>
      <c r="D7" s="75">
        <v>0.94225324526085619</v>
      </c>
      <c r="E7" s="48">
        <v>0.40069655329154186</v>
      </c>
      <c r="F7" s="48">
        <v>5.7746754739143688E-2</v>
      </c>
      <c r="G7" s="47">
        <v>0.59930344670845759</v>
      </c>
    </row>
    <row r="8" spans="1:7" s="64" customFormat="1" ht="17" customHeight="1" x14ac:dyDescent="0.2">
      <c r="A8" s="44" t="s">
        <v>5</v>
      </c>
      <c r="B8" s="90" t="s">
        <v>61</v>
      </c>
      <c r="C8" s="48">
        <v>0.68572636887279048</v>
      </c>
      <c r="D8" s="75">
        <v>0.81177738059496618</v>
      </c>
      <c r="E8" s="48">
        <v>0.40108682128394585</v>
      </c>
      <c r="F8" s="48">
        <v>0.18822261940503379</v>
      </c>
      <c r="G8" s="47">
        <v>0.59891317871605376</v>
      </c>
    </row>
    <row r="9" spans="1:7" s="64" customFormat="1" ht="17" customHeight="1" x14ac:dyDescent="0.2">
      <c r="A9" s="44" t="s">
        <v>6</v>
      </c>
      <c r="B9" s="90" t="s">
        <v>62</v>
      </c>
      <c r="C9" s="48">
        <v>0.80905296735143983</v>
      </c>
      <c r="D9" s="75">
        <v>0.89471356300463434</v>
      </c>
      <c r="E9" s="48">
        <v>0.44860920049411629</v>
      </c>
      <c r="F9" s="48">
        <v>0.10528643699536576</v>
      </c>
      <c r="G9" s="47">
        <v>0.55139079950588421</v>
      </c>
    </row>
    <row r="10" spans="1:7" s="64" customFormat="1" ht="17" customHeight="1" x14ac:dyDescent="0.2">
      <c r="A10" s="44" t="s">
        <v>7</v>
      </c>
      <c r="B10" s="90" t="s">
        <v>63</v>
      </c>
      <c r="C10" s="48">
        <v>0.49887266353038912</v>
      </c>
      <c r="D10" s="75">
        <v>0.77327032945117946</v>
      </c>
      <c r="E10" s="48">
        <v>0.54756076141024856</v>
      </c>
      <c r="F10" s="48">
        <v>0.22672967054882112</v>
      </c>
      <c r="G10" s="47">
        <v>0.45243923858975182</v>
      </c>
    </row>
    <row r="11" spans="1:7" s="64" customFormat="1" ht="17" customHeight="1" x14ac:dyDescent="0.2">
      <c r="A11" s="44" t="s">
        <v>8</v>
      </c>
      <c r="B11" s="90" t="s">
        <v>64</v>
      </c>
      <c r="C11" s="48">
        <v>0.60946086119600229</v>
      </c>
      <c r="D11" s="75">
        <v>0.75894214156801088</v>
      </c>
      <c r="E11" s="48">
        <v>0.38275620935147842</v>
      </c>
      <c r="F11" s="48">
        <v>0.24105785843198888</v>
      </c>
      <c r="G11" s="47">
        <v>0.61724379064852208</v>
      </c>
    </row>
    <row r="12" spans="1:7" s="64" customFormat="1" ht="17" customHeight="1" x14ac:dyDescent="0.2">
      <c r="A12" s="44" t="s">
        <v>9</v>
      </c>
      <c r="B12" s="90" t="s">
        <v>65</v>
      </c>
      <c r="C12" s="48">
        <v>0.63313457379245264</v>
      </c>
      <c r="D12" s="75">
        <v>0.74418377288624049</v>
      </c>
      <c r="E12" s="48">
        <v>0.30269736846492529</v>
      </c>
      <c r="F12" s="48">
        <v>0.25581622711375951</v>
      </c>
      <c r="G12" s="47">
        <v>0.69730263153507466</v>
      </c>
    </row>
    <row r="13" spans="1:7" s="64" customFormat="1" ht="17" customHeight="1" x14ac:dyDescent="0.2">
      <c r="A13" s="44" t="s">
        <v>10</v>
      </c>
      <c r="B13" s="90" t="s">
        <v>66</v>
      </c>
      <c r="C13" s="48">
        <v>0.46751731297566634</v>
      </c>
      <c r="D13" s="75">
        <v>0.73232511150776136</v>
      </c>
      <c r="E13" s="48">
        <v>0.49730780922083501</v>
      </c>
      <c r="F13" s="48">
        <v>0.26767488849223875</v>
      </c>
      <c r="G13" s="47">
        <v>0.50269219077916483</v>
      </c>
    </row>
    <row r="14" spans="1:7" s="64" customFormat="1" ht="17" customHeight="1" x14ac:dyDescent="0.2">
      <c r="A14" s="44" t="s">
        <v>11</v>
      </c>
      <c r="B14" s="90" t="s">
        <v>67</v>
      </c>
      <c r="C14" s="48">
        <v>0.7504133776285421</v>
      </c>
      <c r="D14" s="75">
        <v>0.91283434589391221</v>
      </c>
      <c r="E14" s="48">
        <v>0.65075991141720835</v>
      </c>
      <c r="F14" s="48">
        <v>8.7165654106087606E-2</v>
      </c>
      <c r="G14" s="47">
        <v>0.34924008858279121</v>
      </c>
    </row>
    <row r="15" spans="1:7" s="64" customFormat="1" ht="17" customHeight="1" x14ac:dyDescent="0.2">
      <c r="A15" s="44" t="s">
        <v>12</v>
      </c>
      <c r="B15" s="90" t="s">
        <v>68</v>
      </c>
      <c r="C15" s="48">
        <v>0.49874312775815344</v>
      </c>
      <c r="D15" s="75">
        <v>0.67292006731254239</v>
      </c>
      <c r="E15" s="48">
        <v>0.34748040216464515</v>
      </c>
      <c r="F15" s="48">
        <v>0.32707993268745755</v>
      </c>
      <c r="G15" s="47">
        <v>0.65251959783535451</v>
      </c>
    </row>
    <row r="16" spans="1:7" s="64" customFormat="1" ht="17" customHeight="1" x14ac:dyDescent="0.2">
      <c r="A16" s="44" t="s">
        <v>13</v>
      </c>
      <c r="B16" s="90" t="s">
        <v>69</v>
      </c>
      <c r="C16" s="48">
        <v>0.61613303509132789</v>
      </c>
      <c r="D16" s="75">
        <v>0.75575318535586611</v>
      </c>
      <c r="E16" s="48">
        <v>0.36372015054162316</v>
      </c>
      <c r="F16" s="48">
        <v>0.24424681464413386</v>
      </c>
      <c r="G16" s="47">
        <v>0.63627984945837657</v>
      </c>
    </row>
    <row r="17" spans="1:7" s="64" customFormat="1" ht="17" customHeight="1" x14ac:dyDescent="0.2">
      <c r="A17" s="44" t="s">
        <v>14</v>
      </c>
      <c r="B17" s="90" t="s">
        <v>70</v>
      </c>
      <c r="C17" s="48">
        <v>0.57156917628897352</v>
      </c>
      <c r="D17" s="75">
        <v>0.70908338119983272</v>
      </c>
      <c r="E17" s="48">
        <v>0.32097178190804421</v>
      </c>
      <c r="F17" s="48">
        <v>0.29091661880016695</v>
      </c>
      <c r="G17" s="47">
        <v>0.6790282180919549</v>
      </c>
    </row>
    <row r="18" spans="1:7" s="64" customFormat="1" ht="17" customHeight="1" x14ac:dyDescent="0.2">
      <c r="A18" s="44" t="s">
        <v>15</v>
      </c>
      <c r="B18" s="90" t="s">
        <v>71</v>
      </c>
      <c r="C18" s="48">
        <v>0.76660722875288234</v>
      </c>
      <c r="D18" s="75">
        <v>0.86642785184996407</v>
      </c>
      <c r="E18" s="48">
        <v>0.42769372231923664</v>
      </c>
      <c r="F18" s="48">
        <v>0.13357214815003574</v>
      </c>
      <c r="G18" s="47">
        <v>0.57230627768076325</v>
      </c>
    </row>
    <row r="19" spans="1:7" s="64" customFormat="1" ht="17" customHeight="1" x14ac:dyDescent="0.2">
      <c r="A19" s="44" t="s">
        <v>16</v>
      </c>
      <c r="B19" s="90" t="s">
        <v>72</v>
      </c>
      <c r="C19" s="48">
        <v>0.84900577752928752</v>
      </c>
      <c r="D19" s="75">
        <v>0.91676845872258894</v>
      </c>
      <c r="E19" s="48">
        <v>0.44877664909626025</v>
      </c>
      <c r="F19" s="48">
        <v>8.3231541277410864E-2</v>
      </c>
      <c r="G19" s="47">
        <v>0.55122335090373964</v>
      </c>
    </row>
    <row r="20" spans="1:7" s="64" customFormat="1" ht="17" customHeight="1" x14ac:dyDescent="0.2">
      <c r="A20" s="44" t="s">
        <v>17</v>
      </c>
      <c r="B20" s="90" t="s">
        <v>73</v>
      </c>
      <c r="C20" s="48">
        <v>0.44858372546433067</v>
      </c>
      <c r="D20" s="75">
        <v>0.69503255644288142</v>
      </c>
      <c r="E20" s="48">
        <v>0.44693789857050858</v>
      </c>
      <c r="F20" s="48">
        <v>0.30496744355711808</v>
      </c>
      <c r="G20" s="47">
        <v>0.55306210142949064</v>
      </c>
    </row>
    <row r="21" spans="1:7" s="64" customFormat="1" ht="17" customHeight="1" x14ac:dyDescent="0.2">
      <c r="A21" s="44" t="s">
        <v>18</v>
      </c>
      <c r="B21" s="90" t="s">
        <v>74</v>
      </c>
      <c r="C21" s="48">
        <v>0.95232277464344706</v>
      </c>
      <c r="D21" s="75">
        <v>0.97734355038780896</v>
      </c>
      <c r="E21" s="48">
        <v>0.52479513137026501</v>
      </c>
      <c r="F21" s="48">
        <v>2.2656449612191008E-2</v>
      </c>
      <c r="G21" s="47">
        <v>0.47520486862973504</v>
      </c>
    </row>
    <row r="22" spans="1:7" s="64" customFormat="1" ht="17" customHeight="1" x14ac:dyDescent="0.2">
      <c r="A22" s="44" t="s">
        <v>19</v>
      </c>
      <c r="B22" s="90" t="s">
        <v>75</v>
      </c>
      <c r="C22" s="48">
        <v>0.40508311341223674</v>
      </c>
      <c r="D22" s="75">
        <v>0.72612408619293556</v>
      </c>
      <c r="E22" s="48">
        <v>0.53964004051402648</v>
      </c>
      <c r="F22" s="48">
        <v>0.27387591380706416</v>
      </c>
      <c r="G22" s="47">
        <v>0.46035995948597358</v>
      </c>
    </row>
    <row r="23" spans="1:7" s="64" customFormat="1" ht="17" customHeight="1" x14ac:dyDescent="0.2">
      <c r="A23" s="44" t="s">
        <v>20</v>
      </c>
      <c r="B23" s="90" t="s">
        <v>76</v>
      </c>
      <c r="C23" s="48">
        <v>0.67092446004780781</v>
      </c>
      <c r="D23" s="75">
        <v>0.77622024738722684</v>
      </c>
      <c r="E23" s="48">
        <v>0.31997451817511652</v>
      </c>
      <c r="F23" s="48">
        <v>0.22377975261277333</v>
      </c>
      <c r="G23" s="47">
        <v>0.68002548182488387</v>
      </c>
    </row>
    <row r="24" spans="1:7" s="64" customFormat="1" ht="17" customHeight="1" x14ac:dyDescent="0.2">
      <c r="A24" s="44" t="s">
        <v>21</v>
      </c>
      <c r="B24" s="90" t="s">
        <v>77</v>
      </c>
      <c r="C24" s="48">
        <v>0</v>
      </c>
      <c r="D24" s="75">
        <v>0.29181812239712607</v>
      </c>
      <c r="E24" s="48">
        <v>0.29181812239712607</v>
      </c>
      <c r="F24" s="48">
        <v>0.70818187760287388</v>
      </c>
      <c r="G24" s="47">
        <v>0.70818187760287388</v>
      </c>
    </row>
    <row r="25" spans="1:7" s="64" customFormat="1" ht="17" customHeight="1" x14ac:dyDescent="0.2">
      <c r="A25" s="44" t="s">
        <v>22</v>
      </c>
      <c r="B25" s="90" t="s">
        <v>176</v>
      </c>
      <c r="C25" s="48">
        <v>0.2319283364869964</v>
      </c>
      <c r="D25" s="75">
        <v>0.55460454954327609</v>
      </c>
      <c r="E25" s="48">
        <v>0.42011211763811757</v>
      </c>
      <c r="F25" s="48">
        <v>0.44539545045672413</v>
      </c>
      <c r="G25" s="47">
        <v>0.57988788236188249</v>
      </c>
    </row>
    <row r="26" spans="1:7" s="64" customFormat="1" ht="17" customHeight="1" x14ac:dyDescent="0.2">
      <c r="A26" s="44" t="s">
        <v>23</v>
      </c>
      <c r="B26" s="90" t="s">
        <v>78</v>
      </c>
      <c r="C26" s="48">
        <v>0.11040840962824243</v>
      </c>
      <c r="D26" s="75">
        <v>0.3500320535526299</v>
      </c>
      <c r="E26" s="48">
        <v>0.26936365689366454</v>
      </c>
      <c r="F26" s="48">
        <v>0.64996794644737033</v>
      </c>
      <c r="G26" s="47">
        <v>0.73063634310633596</v>
      </c>
    </row>
    <row r="27" spans="1:7" s="64" customFormat="1" ht="17" customHeight="1" x14ac:dyDescent="0.2">
      <c r="A27" s="44" t="s">
        <v>24</v>
      </c>
      <c r="B27" s="90" t="s">
        <v>79</v>
      </c>
      <c r="C27" s="48">
        <v>0.72314417056249503</v>
      </c>
      <c r="D27" s="75">
        <v>0.77175249997061801</v>
      </c>
      <c r="E27" s="48">
        <v>0.17557271416997758</v>
      </c>
      <c r="F27" s="48">
        <v>0.22824750002938185</v>
      </c>
      <c r="G27" s="47">
        <v>0.82442728583002245</v>
      </c>
    </row>
    <row r="28" spans="1:7" s="64" customFormat="1" ht="17" customHeight="1" x14ac:dyDescent="0.2">
      <c r="A28" s="44" t="s">
        <v>25</v>
      </c>
      <c r="B28" s="90" t="s">
        <v>80</v>
      </c>
      <c r="C28" s="48">
        <v>0.15383562088218106</v>
      </c>
      <c r="D28" s="75">
        <v>0.261591790468718</v>
      </c>
      <c r="E28" s="48">
        <v>0.12734661520363186</v>
      </c>
      <c r="F28" s="48">
        <v>0.73840820953128172</v>
      </c>
      <c r="G28" s="47">
        <v>0.87265338479636778</v>
      </c>
    </row>
    <row r="29" spans="1:7" s="64" customFormat="1" ht="17" customHeight="1" x14ac:dyDescent="0.2">
      <c r="A29" s="44" t="s">
        <v>26</v>
      </c>
      <c r="B29" s="90" t="s">
        <v>81</v>
      </c>
      <c r="C29" s="48">
        <v>0.22344489347294202</v>
      </c>
      <c r="D29" s="75">
        <v>0.34776915970396155</v>
      </c>
      <c r="E29" s="48">
        <v>0.16009715883142889</v>
      </c>
      <c r="F29" s="48">
        <v>0.65223084029603862</v>
      </c>
      <c r="G29" s="47">
        <v>0.83990284116857139</v>
      </c>
    </row>
    <row r="30" spans="1:7" s="64" customFormat="1" ht="17" customHeight="1" x14ac:dyDescent="0.2">
      <c r="A30" s="44" t="s">
        <v>27</v>
      </c>
      <c r="B30" s="90" t="s">
        <v>82</v>
      </c>
      <c r="C30" s="48">
        <v>8.1442301818435148E-2</v>
      </c>
      <c r="D30" s="75">
        <v>0.13434586594311793</v>
      </c>
      <c r="E30" s="48">
        <v>5.7594165537357141E-2</v>
      </c>
      <c r="F30" s="48">
        <v>0.86565413405688185</v>
      </c>
      <c r="G30" s="47">
        <v>0.94240583446264259</v>
      </c>
    </row>
    <row r="31" spans="1:7" s="64" customFormat="1" ht="17" customHeight="1" x14ac:dyDescent="0.2">
      <c r="A31" s="44" t="s">
        <v>28</v>
      </c>
      <c r="B31" s="90" t="s">
        <v>83</v>
      </c>
      <c r="C31" s="48">
        <v>0.24285009364940802</v>
      </c>
      <c r="D31" s="75">
        <v>0.41303744940001469</v>
      </c>
      <c r="E31" s="48">
        <v>0.22477366017371314</v>
      </c>
      <c r="F31" s="48">
        <v>0.58696255059998559</v>
      </c>
      <c r="G31" s="47">
        <v>0.77522633982628708</v>
      </c>
    </row>
    <row r="32" spans="1:7" s="64" customFormat="1" ht="17" customHeight="1" x14ac:dyDescent="0.2">
      <c r="A32" s="44" t="s">
        <v>29</v>
      </c>
      <c r="B32" s="90" t="s">
        <v>84</v>
      </c>
      <c r="C32" s="48">
        <v>0.5447995053545498</v>
      </c>
      <c r="D32" s="75">
        <v>0.64787855221253854</v>
      </c>
      <c r="E32" s="48">
        <v>0.22644757215889161</v>
      </c>
      <c r="F32" s="48">
        <v>0.35212144778746124</v>
      </c>
      <c r="G32" s="47">
        <v>0.773552427841108</v>
      </c>
    </row>
    <row r="33" spans="1:7" s="64" customFormat="1" ht="17" customHeight="1" x14ac:dyDescent="0.2">
      <c r="A33" s="44" t="s">
        <v>30</v>
      </c>
      <c r="B33" s="90" t="s">
        <v>85</v>
      </c>
      <c r="C33" s="48">
        <v>0</v>
      </c>
      <c r="D33" s="75">
        <v>0.13976025337906356</v>
      </c>
      <c r="E33" s="48">
        <v>0.13976025337906356</v>
      </c>
      <c r="F33" s="48">
        <v>0.8602397466209365</v>
      </c>
      <c r="G33" s="47">
        <v>0.8602397466209365</v>
      </c>
    </row>
    <row r="34" spans="1:7" s="64" customFormat="1" ht="17" customHeight="1" x14ac:dyDescent="0.2">
      <c r="A34" s="44" t="s">
        <v>31</v>
      </c>
      <c r="B34" s="90" t="s">
        <v>86</v>
      </c>
      <c r="C34" s="48">
        <v>5.9684313491249225E-2</v>
      </c>
      <c r="D34" s="75">
        <v>0.22656487931530817</v>
      </c>
      <c r="E34" s="48">
        <v>0.17747291491399136</v>
      </c>
      <c r="F34" s="48">
        <v>0.773435120684692</v>
      </c>
      <c r="G34" s="47">
        <v>0.8225270850860088</v>
      </c>
    </row>
    <row r="35" spans="1:7" s="64" customFormat="1" ht="17" customHeight="1" x14ac:dyDescent="0.2">
      <c r="A35" s="44" t="s">
        <v>32</v>
      </c>
      <c r="B35" s="90" t="s">
        <v>87</v>
      </c>
      <c r="C35" s="48">
        <v>3.7877442602298819E-2</v>
      </c>
      <c r="D35" s="75">
        <v>0.27659071547596992</v>
      </c>
      <c r="E35" s="48">
        <v>0.2481110863041506</v>
      </c>
      <c r="F35" s="48">
        <v>0.7234092845240303</v>
      </c>
      <c r="G35" s="47">
        <v>0.75188891369584976</v>
      </c>
    </row>
    <row r="36" spans="1:7" s="64" customFormat="1" ht="17" customHeight="1" x14ac:dyDescent="0.2">
      <c r="A36" s="44" t="s">
        <v>33</v>
      </c>
      <c r="B36" s="90" t="s">
        <v>88</v>
      </c>
      <c r="C36" s="48">
        <v>0.10850853077687915</v>
      </c>
      <c r="D36" s="75">
        <v>0.28398692611131882</v>
      </c>
      <c r="E36" s="48">
        <v>0.19683687549737081</v>
      </c>
      <c r="F36" s="48">
        <v>0.71601307388868152</v>
      </c>
      <c r="G36" s="47">
        <v>0.80316312450262939</v>
      </c>
    </row>
    <row r="37" spans="1:7" s="64" customFormat="1" ht="17" customHeight="1" x14ac:dyDescent="0.2">
      <c r="A37" s="44" t="s">
        <v>34</v>
      </c>
      <c r="B37" s="90" t="s">
        <v>89</v>
      </c>
      <c r="C37" s="48">
        <v>0.20392978732755329</v>
      </c>
      <c r="D37" s="75">
        <v>0.35229018705931481</v>
      </c>
      <c r="E37" s="48">
        <v>0.18636597296324944</v>
      </c>
      <c r="F37" s="48">
        <v>0.64770981294068486</v>
      </c>
      <c r="G37" s="47">
        <v>0.81363402703675014</v>
      </c>
    </row>
    <row r="38" spans="1:7" s="64" customFormat="1" ht="17" customHeight="1" x14ac:dyDescent="0.2">
      <c r="A38" s="44" t="s">
        <v>35</v>
      </c>
      <c r="B38" s="90" t="s">
        <v>90</v>
      </c>
      <c r="C38" s="48">
        <v>0.30166292513335052</v>
      </c>
      <c r="D38" s="75">
        <v>0.48347699949682466</v>
      </c>
      <c r="E38" s="48">
        <v>0.26035288817823721</v>
      </c>
      <c r="F38" s="48">
        <v>0.51652300050317546</v>
      </c>
      <c r="G38" s="47">
        <v>0.73964711182176279</v>
      </c>
    </row>
    <row r="39" spans="1:7" s="64" customFormat="1" ht="17" customHeight="1" x14ac:dyDescent="0.2">
      <c r="A39" s="44" t="s">
        <v>36</v>
      </c>
      <c r="B39" s="90" t="s">
        <v>91</v>
      </c>
      <c r="C39" s="48">
        <v>0</v>
      </c>
      <c r="D39" s="75">
        <v>0.65633766574140928</v>
      </c>
      <c r="E39" s="48">
        <v>0.65633766574140928</v>
      </c>
      <c r="F39" s="48">
        <v>0.34366233425859122</v>
      </c>
      <c r="G39" s="47">
        <v>0.34366233425859122</v>
      </c>
    </row>
    <row r="40" spans="1:7" s="64" customFormat="1" ht="17" customHeight="1" x14ac:dyDescent="0.2">
      <c r="A40" s="58" t="s">
        <v>37</v>
      </c>
      <c r="B40" s="91" t="s">
        <v>92</v>
      </c>
      <c r="C40" s="62">
        <v>0.34495021626826855</v>
      </c>
      <c r="D40" s="92">
        <v>0.43120808274206335</v>
      </c>
      <c r="E40" s="62">
        <v>0.13168139066071474</v>
      </c>
      <c r="F40" s="62">
        <v>0.56879191725793676</v>
      </c>
      <c r="G40" s="61">
        <v>0.8683186093392854</v>
      </c>
    </row>
    <row r="41" spans="1:7" s="64" customFormat="1" ht="17" customHeight="1" x14ac:dyDescent="0.2">
      <c r="A41" s="50"/>
      <c r="B41" s="93" t="s">
        <v>127</v>
      </c>
      <c r="C41" s="53">
        <f>SUM(C4:C40)</f>
        <v>16.913789235961332</v>
      </c>
      <c r="D41" s="53">
        <f t="shared" ref="D41:G41" si="0">SUM(D4:D40)</f>
        <v>22.924592066421251</v>
      </c>
      <c r="E41" s="53">
        <f t="shared" si="0"/>
        <v>12.299954361894756</v>
      </c>
      <c r="F41" s="53">
        <f t="shared" si="0"/>
        <v>14.075407933578743</v>
      </c>
      <c r="G41" s="53">
        <f t="shared" si="0"/>
        <v>24.700045638105255</v>
      </c>
    </row>
    <row r="42" spans="1:7" s="64" customFormat="1" ht="17" customHeight="1" x14ac:dyDescent="0.2">
      <c r="A42" s="63"/>
      <c r="C42" s="49"/>
      <c r="D42" s="49"/>
      <c r="E42" s="49"/>
      <c r="F42" s="49"/>
      <c r="G42" s="49"/>
    </row>
  </sheetData>
  <mergeCells count="4">
    <mergeCell ref="C2:C3"/>
    <mergeCell ref="D2:E2"/>
    <mergeCell ref="F2:G2"/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F650D-A69F-45A6-A7A3-C00993A2BA13}">
  <sheetPr codeName="Sheet4">
    <tabColor theme="5" tint="0.79998168889431442"/>
    <pageSetUpPr fitToPage="1"/>
  </sheetPr>
  <dimension ref="A1:AN41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3.90625" defaultRowHeight="20.5" customHeight="1" x14ac:dyDescent="0.2"/>
  <cols>
    <col min="1" max="1" width="5.453125" style="5" customWidth="1"/>
    <col min="2" max="2" width="30.6328125" style="4" customWidth="1"/>
    <col min="3" max="40" width="10.6328125" style="4" customWidth="1"/>
    <col min="41" max="16384" width="13.90625" style="4"/>
  </cols>
  <sheetData>
    <row r="1" spans="1:40" ht="20.5" customHeight="1" x14ac:dyDescent="0.2">
      <c r="A1" s="25"/>
      <c r="B1" s="3"/>
      <c r="C1" s="3"/>
      <c r="D1" s="3"/>
      <c r="E1" s="3"/>
      <c r="F1" s="3"/>
    </row>
    <row r="2" spans="1:40" ht="20.5" customHeight="1" x14ac:dyDescent="0.2">
      <c r="A2" s="198" t="s">
        <v>214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40" ht="30.5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40" s="64" customFormat="1" ht="17" customHeight="1" x14ac:dyDescent="0.2">
      <c r="A4" s="44" t="s">
        <v>1</v>
      </c>
      <c r="B4" s="90" t="s">
        <v>57</v>
      </c>
      <c r="C4" s="147">
        <v>1</v>
      </c>
      <c r="D4" s="147">
        <v>0</v>
      </c>
      <c r="E4" s="147">
        <v>0</v>
      </c>
      <c r="F4" s="147">
        <v>0</v>
      </c>
      <c r="G4" s="147">
        <v>0</v>
      </c>
      <c r="H4" s="147">
        <v>0</v>
      </c>
      <c r="I4" s="147">
        <v>0</v>
      </c>
      <c r="J4" s="147">
        <v>0</v>
      </c>
      <c r="K4" s="147">
        <v>0</v>
      </c>
      <c r="L4" s="147">
        <v>0</v>
      </c>
      <c r="M4" s="147">
        <v>0</v>
      </c>
      <c r="N4" s="147">
        <v>0</v>
      </c>
      <c r="O4" s="147">
        <v>0</v>
      </c>
      <c r="P4" s="147">
        <v>0</v>
      </c>
      <c r="Q4" s="147">
        <v>0</v>
      </c>
      <c r="R4" s="147">
        <v>0</v>
      </c>
      <c r="S4" s="147">
        <v>0</v>
      </c>
      <c r="T4" s="147">
        <v>0</v>
      </c>
      <c r="U4" s="147">
        <v>0</v>
      </c>
      <c r="V4" s="147">
        <v>0</v>
      </c>
      <c r="W4" s="147">
        <v>0</v>
      </c>
      <c r="X4" s="147">
        <v>0</v>
      </c>
      <c r="Y4" s="147">
        <v>0</v>
      </c>
      <c r="Z4" s="147">
        <v>0</v>
      </c>
      <c r="AA4" s="147">
        <v>0</v>
      </c>
      <c r="AB4" s="147">
        <v>0</v>
      </c>
      <c r="AC4" s="147">
        <v>0</v>
      </c>
      <c r="AD4" s="147">
        <v>0</v>
      </c>
      <c r="AE4" s="147">
        <v>0</v>
      </c>
      <c r="AF4" s="147">
        <v>0</v>
      </c>
      <c r="AG4" s="147">
        <v>0</v>
      </c>
      <c r="AH4" s="147">
        <v>0</v>
      </c>
      <c r="AI4" s="147">
        <v>0</v>
      </c>
      <c r="AJ4" s="147">
        <v>0</v>
      </c>
      <c r="AK4" s="147">
        <v>0</v>
      </c>
      <c r="AL4" s="147">
        <v>0</v>
      </c>
      <c r="AM4" s="148">
        <v>0</v>
      </c>
      <c r="AN4" s="149"/>
    </row>
    <row r="5" spans="1:40" s="64" customFormat="1" ht="17" customHeight="1" x14ac:dyDescent="0.2">
      <c r="A5" s="44" t="s">
        <v>2</v>
      </c>
      <c r="B5" s="90" t="s">
        <v>58</v>
      </c>
      <c r="C5" s="147">
        <v>0</v>
      </c>
      <c r="D5" s="147">
        <v>1</v>
      </c>
      <c r="E5" s="147">
        <v>0</v>
      </c>
      <c r="F5" s="147">
        <v>0</v>
      </c>
      <c r="G5" s="147">
        <v>0</v>
      </c>
      <c r="H5" s="147">
        <v>0</v>
      </c>
      <c r="I5" s="147">
        <v>0</v>
      </c>
      <c r="J5" s="147">
        <v>0</v>
      </c>
      <c r="K5" s="147">
        <v>0</v>
      </c>
      <c r="L5" s="147">
        <v>0</v>
      </c>
      <c r="M5" s="147">
        <v>0</v>
      </c>
      <c r="N5" s="147">
        <v>0</v>
      </c>
      <c r="O5" s="147">
        <v>0</v>
      </c>
      <c r="P5" s="147">
        <v>0</v>
      </c>
      <c r="Q5" s="147">
        <v>0</v>
      </c>
      <c r="R5" s="147">
        <v>0</v>
      </c>
      <c r="S5" s="147">
        <v>0</v>
      </c>
      <c r="T5" s="147">
        <v>0</v>
      </c>
      <c r="U5" s="147">
        <v>0</v>
      </c>
      <c r="V5" s="147">
        <v>0</v>
      </c>
      <c r="W5" s="147">
        <v>0</v>
      </c>
      <c r="X5" s="147">
        <v>0</v>
      </c>
      <c r="Y5" s="147">
        <v>0</v>
      </c>
      <c r="Z5" s="147">
        <v>0</v>
      </c>
      <c r="AA5" s="147">
        <v>0</v>
      </c>
      <c r="AB5" s="147">
        <v>0</v>
      </c>
      <c r="AC5" s="147">
        <v>0</v>
      </c>
      <c r="AD5" s="147">
        <v>0</v>
      </c>
      <c r="AE5" s="147">
        <v>0</v>
      </c>
      <c r="AF5" s="147">
        <v>0</v>
      </c>
      <c r="AG5" s="147">
        <v>0</v>
      </c>
      <c r="AH5" s="147">
        <v>0</v>
      </c>
      <c r="AI5" s="147">
        <v>0</v>
      </c>
      <c r="AJ5" s="147">
        <v>0</v>
      </c>
      <c r="AK5" s="147">
        <v>0</v>
      </c>
      <c r="AL5" s="147">
        <v>0</v>
      </c>
      <c r="AM5" s="148">
        <v>0</v>
      </c>
      <c r="AN5" s="149"/>
    </row>
    <row r="6" spans="1:40" s="64" customFormat="1" ht="17" customHeight="1" x14ac:dyDescent="0.2">
      <c r="A6" s="44" t="s">
        <v>3</v>
      </c>
      <c r="B6" s="90" t="s">
        <v>59</v>
      </c>
      <c r="C6" s="147">
        <v>0</v>
      </c>
      <c r="D6" s="147">
        <v>0</v>
      </c>
      <c r="E6" s="147">
        <v>1</v>
      </c>
      <c r="F6" s="147">
        <v>0</v>
      </c>
      <c r="G6" s="147">
        <v>0</v>
      </c>
      <c r="H6" s="147">
        <v>0</v>
      </c>
      <c r="I6" s="147">
        <v>0</v>
      </c>
      <c r="J6" s="147">
        <v>0</v>
      </c>
      <c r="K6" s="147">
        <v>0</v>
      </c>
      <c r="L6" s="147">
        <v>0</v>
      </c>
      <c r="M6" s="147">
        <v>0</v>
      </c>
      <c r="N6" s="147">
        <v>0</v>
      </c>
      <c r="O6" s="147">
        <v>0</v>
      </c>
      <c r="P6" s="147">
        <v>0</v>
      </c>
      <c r="Q6" s="147">
        <v>0</v>
      </c>
      <c r="R6" s="147">
        <v>0</v>
      </c>
      <c r="S6" s="147">
        <v>0</v>
      </c>
      <c r="T6" s="147">
        <v>0</v>
      </c>
      <c r="U6" s="147">
        <v>0</v>
      </c>
      <c r="V6" s="147">
        <v>0</v>
      </c>
      <c r="W6" s="147">
        <v>0</v>
      </c>
      <c r="X6" s="147">
        <v>0</v>
      </c>
      <c r="Y6" s="147">
        <v>0</v>
      </c>
      <c r="Z6" s="147">
        <v>0</v>
      </c>
      <c r="AA6" s="147">
        <v>0</v>
      </c>
      <c r="AB6" s="147">
        <v>0</v>
      </c>
      <c r="AC6" s="147">
        <v>0</v>
      </c>
      <c r="AD6" s="147">
        <v>0</v>
      </c>
      <c r="AE6" s="147">
        <v>0</v>
      </c>
      <c r="AF6" s="147">
        <v>0</v>
      </c>
      <c r="AG6" s="147">
        <v>0</v>
      </c>
      <c r="AH6" s="147">
        <v>0</v>
      </c>
      <c r="AI6" s="147">
        <v>0</v>
      </c>
      <c r="AJ6" s="147">
        <v>0</v>
      </c>
      <c r="AK6" s="147">
        <v>0</v>
      </c>
      <c r="AL6" s="147">
        <v>0</v>
      </c>
      <c r="AM6" s="148">
        <v>0</v>
      </c>
      <c r="AN6" s="149"/>
    </row>
    <row r="7" spans="1:40" s="64" customFormat="1" ht="17" customHeight="1" x14ac:dyDescent="0.2">
      <c r="A7" s="44" t="s">
        <v>4</v>
      </c>
      <c r="B7" s="90" t="s">
        <v>60</v>
      </c>
      <c r="C7" s="147">
        <v>0</v>
      </c>
      <c r="D7" s="147">
        <v>0</v>
      </c>
      <c r="E7" s="147">
        <v>0</v>
      </c>
      <c r="F7" s="147">
        <v>1</v>
      </c>
      <c r="G7" s="147">
        <v>0</v>
      </c>
      <c r="H7" s="147">
        <v>0</v>
      </c>
      <c r="I7" s="147">
        <v>0</v>
      </c>
      <c r="J7" s="147">
        <v>0</v>
      </c>
      <c r="K7" s="147">
        <v>0</v>
      </c>
      <c r="L7" s="147">
        <v>0</v>
      </c>
      <c r="M7" s="147">
        <v>0</v>
      </c>
      <c r="N7" s="147">
        <v>0</v>
      </c>
      <c r="O7" s="147">
        <v>0</v>
      </c>
      <c r="P7" s="147">
        <v>0</v>
      </c>
      <c r="Q7" s="147">
        <v>0</v>
      </c>
      <c r="R7" s="147">
        <v>0</v>
      </c>
      <c r="S7" s="147">
        <v>0</v>
      </c>
      <c r="T7" s="147">
        <v>0</v>
      </c>
      <c r="U7" s="147">
        <v>0</v>
      </c>
      <c r="V7" s="147">
        <v>0</v>
      </c>
      <c r="W7" s="147">
        <v>0</v>
      </c>
      <c r="X7" s="147">
        <v>0</v>
      </c>
      <c r="Y7" s="147">
        <v>0</v>
      </c>
      <c r="Z7" s="147">
        <v>0</v>
      </c>
      <c r="AA7" s="147">
        <v>0</v>
      </c>
      <c r="AB7" s="147">
        <v>0</v>
      </c>
      <c r="AC7" s="147">
        <v>0</v>
      </c>
      <c r="AD7" s="147">
        <v>0</v>
      </c>
      <c r="AE7" s="147">
        <v>0</v>
      </c>
      <c r="AF7" s="147">
        <v>0</v>
      </c>
      <c r="AG7" s="147">
        <v>0</v>
      </c>
      <c r="AH7" s="147">
        <v>0</v>
      </c>
      <c r="AI7" s="147">
        <v>0</v>
      </c>
      <c r="AJ7" s="147">
        <v>0</v>
      </c>
      <c r="AK7" s="147">
        <v>0</v>
      </c>
      <c r="AL7" s="147">
        <v>0</v>
      </c>
      <c r="AM7" s="148">
        <v>0</v>
      </c>
      <c r="AN7" s="149"/>
    </row>
    <row r="8" spans="1:40" s="64" customFormat="1" ht="17" customHeight="1" x14ac:dyDescent="0.2">
      <c r="A8" s="44" t="s">
        <v>5</v>
      </c>
      <c r="B8" s="90" t="s">
        <v>61</v>
      </c>
      <c r="C8" s="147">
        <v>0</v>
      </c>
      <c r="D8" s="147">
        <v>0</v>
      </c>
      <c r="E8" s="147">
        <v>0</v>
      </c>
      <c r="F8" s="147">
        <v>0</v>
      </c>
      <c r="G8" s="147">
        <v>1</v>
      </c>
      <c r="H8" s="147">
        <v>0</v>
      </c>
      <c r="I8" s="147">
        <v>0</v>
      </c>
      <c r="J8" s="147">
        <v>0</v>
      </c>
      <c r="K8" s="147">
        <v>0</v>
      </c>
      <c r="L8" s="147">
        <v>0</v>
      </c>
      <c r="M8" s="147">
        <v>0</v>
      </c>
      <c r="N8" s="147">
        <v>0</v>
      </c>
      <c r="O8" s="147">
        <v>0</v>
      </c>
      <c r="P8" s="147">
        <v>0</v>
      </c>
      <c r="Q8" s="147">
        <v>0</v>
      </c>
      <c r="R8" s="147">
        <v>0</v>
      </c>
      <c r="S8" s="147">
        <v>0</v>
      </c>
      <c r="T8" s="147">
        <v>0</v>
      </c>
      <c r="U8" s="147">
        <v>0</v>
      </c>
      <c r="V8" s="147">
        <v>0</v>
      </c>
      <c r="W8" s="147">
        <v>0</v>
      </c>
      <c r="X8" s="147">
        <v>0</v>
      </c>
      <c r="Y8" s="147">
        <v>0</v>
      </c>
      <c r="Z8" s="147">
        <v>0</v>
      </c>
      <c r="AA8" s="147">
        <v>0</v>
      </c>
      <c r="AB8" s="147">
        <v>0</v>
      </c>
      <c r="AC8" s="147">
        <v>0</v>
      </c>
      <c r="AD8" s="147">
        <v>0</v>
      </c>
      <c r="AE8" s="147">
        <v>0</v>
      </c>
      <c r="AF8" s="147">
        <v>0</v>
      </c>
      <c r="AG8" s="147">
        <v>0</v>
      </c>
      <c r="AH8" s="147">
        <v>0</v>
      </c>
      <c r="AI8" s="147">
        <v>0</v>
      </c>
      <c r="AJ8" s="147">
        <v>0</v>
      </c>
      <c r="AK8" s="147">
        <v>0</v>
      </c>
      <c r="AL8" s="147">
        <v>0</v>
      </c>
      <c r="AM8" s="148">
        <v>0</v>
      </c>
      <c r="AN8" s="149"/>
    </row>
    <row r="9" spans="1:40" s="64" customFormat="1" ht="17" customHeight="1" x14ac:dyDescent="0.2">
      <c r="A9" s="44" t="s">
        <v>6</v>
      </c>
      <c r="B9" s="90" t="s">
        <v>62</v>
      </c>
      <c r="C9" s="147">
        <v>0</v>
      </c>
      <c r="D9" s="147">
        <v>0</v>
      </c>
      <c r="E9" s="147">
        <v>0</v>
      </c>
      <c r="F9" s="147">
        <v>0</v>
      </c>
      <c r="G9" s="147">
        <v>0</v>
      </c>
      <c r="H9" s="147">
        <v>1</v>
      </c>
      <c r="I9" s="147">
        <v>0</v>
      </c>
      <c r="J9" s="147">
        <v>0</v>
      </c>
      <c r="K9" s="147">
        <v>0</v>
      </c>
      <c r="L9" s="147">
        <v>0</v>
      </c>
      <c r="M9" s="147">
        <v>0</v>
      </c>
      <c r="N9" s="147">
        <v>0</v>
      </c>
      <c r="O9" s="147">
        <v>0</v>
      </c>
      <c r="P9" s="147">
        <v>0</v>
      </c>
      <c r="Q9" s="147">
        <v>0</v>
      </c>
      <c r="R9" s="147">
        <v>0</v>
      </c>
      <c r="S9" s="147">
        <v>0</v>
      </c>
      <c r="T9" s="147">
        <v>0</v>
      </c>
      <c r="U9" s="147">
        <v>0</v>
      </c>
      <c r="V9" s="147">
        <v>0</v>
      </c>
      <c r="W9" s="147">
        <v>0</v>
      </c>
      <c r="X9" s="147">
        <v>0</v>
      </c>
      <c r="Y9" s="147">
        <v>0</v>
      </c>
      <c r="Z9" s="147">
        <v>0</v>
      </c>
      <c r="AA9" s="147">
        <v>0</v>
      </c>
      <c r="AB9" s="147">
        <v>0</v>
      </c>
      <c r="AC9" s="147">
        <v>0</v>
      </c>
      <c r="AD9" s="147">
        <v>0</v>
      </c>
      <c r="AE9" s="147">
        <v>0</v>
      </c>
      <c r="AF9" s="147">
        <v>0</v>
      </c>
      <c r="AG9" s="147">
        <v>0</v>
      </c>
      <c r="AH9" s="147">
        <v>0</v>
      </c>
      <c r="AI9" s="147">
        <v>0</v>
      </c>
      <c r="AJ9" s="147">
        <v>0</v>
      </c>
      <c r="AK9" s="147">
        <v>0</v>
      </c>
      <c r="AL9" s="147">
        <v>0</v>
      </c>
      <c r="AM9" s="148">
        <v>0</v>
      </c>
      <c r="AN9" s="149"/>
    </row>
    <row r="10" spans="1:40" s="64" customFormat="1" ht="17" customHeight="1" x14ac:dyDescent="0.2">
      <c r="A10" s="44" t="s">
        <v>7</v>
      </c>
      <c r="B10" s="90" t="s">
        <v>63</v>
      </c>
      <c r="C10" s="147">
        <v>0</v>
      </c>
      <c r="D10" s="147">
        <v>0</v>
      </c>
      <c r="E10" s="147">
        <v>0</v>
      </c>
      <c r="F10" s="147">
        <v>0</v>
      </c>
      <c r="G10" s="147">
        <v>0</v>
      </c>
      <c r="H10" s="147">
        <v>0</v>
      </c>
      <c r="I10" s="147">
        <v>1</v>
      </c>
      <c r="J10" s="147">
        <v>0</v>
      </c>
      <c r="K10" s="147">
        <v>0</v>
      </c>
      <c r="L10" s="147">
        <v>0</v>
      </c>
      <c r="M10" s="147">
        <v>0</v>
      </c>
      <c r="N10" s="147">
        <v>0</v>
      </c>
      <c r="O10" s="147">
        <v>0</v>
      </c>
      <c r="P10" s="147">
        <v>0</v>
      </c>
      <c r="Q10" s="147">
        <v>0</v>
      </c>
      <c r="R10" s="147">
        <v>0</v>
      </c>
      <c r="S10" s="147">
        <v>0</v>
      </c>
      <c r="T10" s="147">
        <v>0</v>
      </c>
      <c r="U10" s="147">
        <v>0</v>
      </c>
      <c r="V10" s="147">
        <v>0</v>
      </c>
      <c r="W10" s="147">
        <v>0</v>
      </c>
      <c r="X10" s="147">
        <v>0</v>
      </c>
      <c r="Y10" s="147">
        <v>0</v>
      </c>
      <c r="Z10" s="147">
        <v>0</v>
      </c>
      <c r="AA10" s="147">
        <v>0</v>
      </c>
      <c r="AB10" s="147">
        <v>0</v>
      </c>
      <c r="AC10" s="147">
        <v>0</v>
      </c>
      <c r="AD10" s="147">
        <v>0</v>
      </c>
      <c r="AE10" s="147">
        <v>0</v>
      </c>
      <c r="AF10" s="147">
        <v>0</v>
      </c>
      <c r="AG10" s="147">
        <v>0</v>
      </c>
      <c r="AH10" s="147">
        <v>0</v>
      </c>
      <c r="AI10" s="147">
        <v>0</v>
      </c>
      <c r="AJ10" s="147">
        <v>0</v>
      </c>
      <c r="AK10" s="147">
        <v>0</v>
      </c>
      <c r="AL10" s="147">
        <v>0</v>
      </c>
      <c r="AM10" s="148">
        <v>0</v>
      </c>
      <c r="AN10" s="149"/>
    </row>
    <row r="11" spans="1:40" s="64" customFormat="1" ht="17" customHeight="1" x14ac:dyDescent="0.2">
      <c r="A11" s="44" t="s">
        <v>8</v>
      </c>
      <c r="B11" s="90" t="s">
        <v>64</v>
      </c>
      <c r="C11" s="147">
        <v>0</v>
      </c>
      <c r="D11" s="147">
        <v>0</v>
      </c>
      <c r="E11" s="147">
        <v>0</v>
      </c>
      <c r="F11" s="147">
        <v>0</v>
      </c>
      <c r="G11" s="147">
        <v>0</v>
      </c>
      <c r="H11" s="147">
        <v>0</v>
      </c>
      <c r="I11" s="147">
        <v>0</v>
      </c>
      <c r="J11" s="147">
        <v>1</v>
      </c>
      <c r="K11" s="147">
        <v>0</v>
      </c>
      <c r="L11" s="147">
        <v>0</v>
      </c>
      <c r="M11" s="147">
        <v>0</v>
      </c>
      <c r="N11" s="147">
        <v>0</v>
      </c>
      <c r="O11" s="147">
        <v>0</v>
      </c>
      <c r="P11" s="147">
        <v>0</v>
      </c>
      <c r="Q11" s="147">
        <v>0</v>
      </c>
      <c r="R11" s="147">
        <v>0</v>
      </c>
      <c r="S11" s="147">
        <v>0</v>
      </c>
      <c r="T11" s="147">
        <v>0</v>
      </c>
      <c r="U11" s="147">
        <v>0</v>
      </c>
      <c r="V11" s="147">
        <v>0</v>
      </c>
      <c r="W11" s="147">
        <v>0</v>
      </c>
      <c r="X11" s="147">
        <v>0</v>
      </c>
      <c r="Y11" s="147">
        <v>0</v>
      </c>
      <c r="Z11" s="147">
        <v>0</v>
      </c>
      <c r="AA11" s="147">
        <v>0</v>
      </c>
      <c r="AB11" s="147">
        <v>0</v>
      </c>
      <c r="AC11" s="147">
        <v>0</v>
      </c>
      <c r="AD11" s="147">
        <v>0</v>
      </c>
      <c r="AE11" s="147">
        <v>0</v>
      </c>
      <c r="AF11" s="147">
        <v>0</v>
      </c>
      <c r="AG11" s="147">
        <v>0</v>
      </c>
      <c r="AH11" s="147">
        <v>0</v>
      </c>
      <c r="AI11" s="147">
        <v>0</v>
      </c>
      <c r="AJ11" s="147">
        <v>0</v>
      </c>
      <c r="AK11" s="147">
        <v>0</v>
      </c>
      <c r="AL11" s="147">
        <v>0</v>
      </c>
      <c r="AM11" s="148">
        <v>0</v>
      </c>
      <c r="AN11" s="149"/>
    </row>
    <row r="12" spans="1:40" s="64" customFormat="1" ht="17" customHeight="1" x14ac:dyDescent="0.2">
      <c r="A12" s="44" t="s">
        <v>9</v>
      </c>
      <c r="B12" s="90" t="s">
        <v>65</v>
      </c>
      <c r="C12" s="147">
        <v>0</v>
      </c>
      <c r="D12" s="147">
        <v>0</v>
      </c>
      <c r="E12" s="147">
        <v>0</v>
      </c>
      <c r="F12" s="147">
        <v>0</v>
      </c>
      <c r="G12" s="147">
        <v>0</v>
      </c>
      <c r="H12" s="147">
        <v>0</v>
      </c>
      <c r="I12" s="147">
        <v>0</v>
      </c>
      <c r="J12" s="147">
        <v>0</v>
      </c>
      <c r="K12" s="147">
        <v>1</v>
      </c>
      <c r="L12" s="147">
        <v>0</v>
      </c>
      <c r="M12" s="147">
        <v>0</v>
      </c>
      <c r="N12" s="147">
        <v>0</v>
      </c>
      <c r="O12" s="147">
        <v>0</v>
      </c>
      <c r="P12" s="147">
        <v>0</v>
      </c>
      <c r="Q12" s="147">
        <v>0</v>
      </c>
      <c r="R12" s="147">
        <v>0</v>
      </c>
      <c r="S12" s="147">
        <v>0</v>
      </c>
      <c r="T12" s="147">
        <v>0</v>
      </c>
      <c r="U12" s="147">
        <v>0</v>
      </c>
      <c r="V12" s="147">
        <v>0</v>
      </c>
      <c r="W12" s="147">
        <v>0</v>
      </c>
      <c r="X12" s="147">
        <v>0</v>
      </c>
      <c r="Y12" s="147">
        <v>0</v>
      </c>
      <c r="Z12" s="147">
        <v>0</v>
      </c>
      <c r="AA12" s="147">
        <v>0</v>
      </c>
      <c r="AB12" s="147">
        <v>0</v>
      </c>
      <c r="AC12" s="147">
        <v>0</v>
      </c>
      <c r="AD12" s="147">
        <v>0</v>
      </c>
      <c r="AE12" s="147">
        <v>0</v>
      </c>
      <c r="AF12" s="147">
        <v>0</v>
      </c>
      <c r="AG12" s="147">
        <v>0</v>
      </c>
      <c r="AH12" s="147">
        <v>0</v>
      </c>
      <c r="AI12" s="147">
        <v>0</v>
      </c>
      <c r="AJ12" s="147">
        <v>0</v>
      </c>
      <c r="AK12" s="147">
        <v>0</v>
      </c>
      <c r="AL12" s="147">
        <v>0</v>
      </c>
      <c r="AM12" s="148">
        <v>0</v>
      </c>
      <c r="AN12" s="149"/>
    </row>
    <row r="13" spans="1:40" s="64" customFormat="1" ht="17" customHeight="1" x14ac:dyDescent="0.2">
      <c r="A13" s="44" t="s">
        <v>10</v>
      </c>
      <c r="B13" s="90" t="s">
        <v>66</v>
      </c>
      <c r="C13" s="147">
        <v>0</v>
      </c>
      <c r="D13" s="147">
        <v>0</v>
      </c>
      <c r="E13" s="147">
        <v>0</v>
      </c>
      <c r="F13" s="147">
        <v>0</v>
      </c>
      <c r="G13" s="147">
        <v>0</v>
      </c>
      <c r="H13" s="147">
        <v>0</v>
      </c>
      <c r="I13" s="147">
        <v>0</v>
      </c>
      <c r="J13" s="147">
        <v>0</v>
      </c>
      <c r="K13" s="147">
        <v>0</v>
      </c>
      <c r="L13" s="147">
        <v>1</v>
      </c>
      <c r="M13" s="147">
        <v>0</v>
      </c>
      <c r="N13" s="147">
        <v>0</v>
      </c>
      <c r="O13" s="147">
        <v>0</v>
      </c>
      <c r="P13" s="147">
        <v>0</v>
      </c>
      <c r="Q13" s="147">
        <v>0</v>
      </c>
      <c r="R13" s="147">
        <v>0</v>
      </c>
      <c r="S13" s="147">
        <v>0</v>
      </c>
      <c r="T13" s="147">
        <v>0</v>
      </c>
      <c r="U13" s="147">
        <v>0</v>
      </c>
      <c r="V13" s="147">
        <v>0</v>
      </c>
      <c r="W13" s="147">
        <v>0</v>
      </c>
      <c r="X13" s="147">
        <v>0</v>
      </c>
      <c r="Y13" s="147">
        <v>0</v>
      </c>
      <c r="Z13" s="147">
        <v>0</v>
      </c>
      <c r="AA13" s="147">
        <v>0</v>
      </c>
      <c r="AB13" s="147">
        <v>0</v>
      </c>
      <c r="AC13" s="147">
        <v>0</v>
      </c>
      <c r="AD13" s="147">
        <v>0</v>
      </c>
      <c r="AE13" s="147">
        <v>0</v>
      </c>
      <c r="AF13" s="147">
        <v>0</v>
      </c>
      <c r="AG13" s="147">
        <v>0</v>
      </c>
      <c r="AH13" s="147">
        <v>0</v>
      </c>
      <c r="AI13" s="147">
        <v>0</v>
      </c>
      <c r="AJ13" s="147">
        <v>0</v>
      </c>
      <c r="AK13" s="147">
        <v>0</v>
      </c>
      <c r="AL13" s="147">
        <v>0</v>
      </c>
      <c r="AM13" s="148">
        <v>0</v>
      </c>
      <c r="AN13" s="149"/>
    </row>
    <row r="14" spans="1:40" s="64" customFormat="1" ht="17" customHeight="1" x14ac:dyDescent="0.2">
      <c r="A14" s="44" t="s">
        <v>11</v>
      </c>
      <c r="B14" s="90" t="s">
        <v>67</v>
      </c>
      <c r="C14" s="147">
        <v>0</v>
      </c>
      <c r="D14" s="147">
        <v>0</v>
      </c>
      <c r="E14" s="147">
        <v>0</v>
      </c>
      <c r="F14" s="147">
        <v>0</v>
      </c>
      <c r="G14" s="147">
        <v>0</v>
      </c>
      <c r="H14" s="147">
        <v>0</v>
      </c>
      <c r="I14" s="147">
        <v>0</v>
      </c>
      <c r="J14" s="147">
        <v>0</v>
      </c>
      <c r="K14" s="147">
        <v>0</v>
      </c>
      <c r="L14" s="147">
        <v>0</v>
      </c>
      <c r="M14" s="147">
        <v>1</v>
      </c>
      <c r="N14" s="147">
        <v>0</v>
      </c>
      <c r="O14" s="147">
        <v>0</v>
      </c>
      <c r="P14" s="147">
        <v>0</v>
      </c>
      <c r="Q14" s="147">
        <v>0</v>
      </c>
      <c r="R14" s="147">
        <v>0</v>
      </c>
      <c r="S14" s="147">
        <v>0</v>
      </c>
      <c r="T14" s="147">
        <v>0</v>
      </c>
      <c r="U14" s="147">
        <v>0</v>
      </c>
      <c r="V14" s="147">
        <v>0</v>
      </c>
      <c r="W14" s="147">
        <v>0</v>
      </c>
      <c r="X14" s="147">
        <v>0</v>
      </c>
      <c r="Y14" s="147">
        <v>0</v>
      </c>
      <c r="Z14" s="147">
        <v>0</v>
      </c>
      <c r="AA14" s="147">
        <v>0</v>
      </c>
      <c r="AB14" s="147">
        <v>0</v>
      </c>
      <c r="AC14" s="147">
        <v>0</v>
      </c>
      <c r="AD14" s="147">
        <v>0</v>
      </c>
      <c r="AE14" s="147">
        <v>0</v>
      </c>
      <c r="AF14" s="147">
        <v>0</v>
      </c>
      <c r="AG14" s="147">
        <v>0</v>
      </c>
      <c r="AH14" s="147">
        <v>0</v>
      </c>
      <c r="AI14" s="147">
        <v>0</v>
      </c>
      <c r="AJ14" s="147">
        <v>0</v>
      </c>
      <c r="AK14" s="147">
        <v>0</v>
      </c>
      <c r="AL14" s="147">
        <v>0</v>
      </c>
      <c r="AM14" s="148">
        <v>0</v>
      </c>
      <c r="AN14" s="149"/>
    </row>
    <row r="15" spans="1:40" s="64" customFormat="1" ht="17" customHeight="1" x14ac:dyDescent="0.2">
      <c r="A15" s="44" t="s">
        <v>12</v>
      </c>
      <c r="B15" s="90" t="s">
        <v>68</v>
      </c>
      <c r="C15" s="147">
        <v>0</v>
      </c>
      <c r="D15" s="147">
        <v>0</v>
      </c>
      <c r="E15" s="147">
        <v>0</v>
      </c>
      <c r="F15" s="147">
        <v>0</v>
      </c>
      <c r="G15" s="147">
        <v>0</v>
      </c>
      <c r="H15" s="147">
        <v>0</v>
      </c>
      <c r="I15" s="147">
        <v>0</v>
      </c>
      <c r="J15" s="147">
        <v>0</v>
      </c>
      <c r="K15" s="147">
        <v>0</v>
      </c>
      <c r="L15" s="147">
        <v>0</v>
      </c>
      <c r="M15" s="147">
        <v>0</v>
      </c>
      <c r="N15" s="147">
        <v>1</v>
      </c>
      <c r="O15" s="147">
        <v>0</v>
      </c>
      <c r="P15" s="147">
        <v>0</v>
      </c>
      <c r="Q15" s="147">
        <v>0</v>
      </c>
      <c r="R15" s="147">
        <v>0</v>
      </c>
      <c r="S15" s="147">
        <v>0</v>
      </c>
      <c r="T15" s="147">
        <v>0</v>
      </c>
      <c r="U15" s="147">
        <v>0</v>
      </c>
      <c r="V15" s="147">
        <v>0</v>
      </c>
      <c r="W15" s="147">
        <v>0</v>
      </c>
      <c r="X15" s="147">
        <v>0</v>
      </c>
      <c r="Y15" s="147">
        <v>0</v>
      </c>
      <c r="Z15" s="147">
        <v>0</v>
      </c>
      <c r="AA15" s="147">
        <v>0</v>
      </c>
      <c r="AB15" s="147">
        <v>0</v>
      </c>
      <c r="AC15" s="147">
        <v>0</v>
      </c>
      <c r="AD15" s="147">
        <v>0</v>
      </c>
      <c r="AE15" s="147">
        <v>0</v>
      </c>
      <c r="AF15" s="147">
        <v>0</v>
      </c>
      <c r="AG15" s="147">
        <v>0</v>
      </c>
      <c r="AH15" s="147">
        <v>0</v>
      </c>
      <c r="AI15" s="147">
        <v>0</v>
      </c>
      <c r="AJ15" s="147">
        <v>0</v>
      </c>
      <c r="AK15" s="147">
        <v>0</v>
      </c>
      <c r="AL15" s="147">
        <v>0</v>
      </c>
      <c r="AM15" s="148">
        <v>0</v>
      </c>
      <c r="AN15" s="149"/>
    </row>
    <row r="16" spans="1:40" s="64" customFormat="1" ht="17" customHeight="1" x14ac:dyDescent="0.2">
      <c r="A16" s="44" t="s">
        <v>13</v>
      </c>
      <c r="B16" s="90" t="s">
        <v>69</v>
      </c>
      <c r="C16" s="147">
        <v>0</v>
      </c>
      <c r="D16" s="147">
        <v>0</v>
      </c>
      <c r="E16" s="147">
        <v>0</v>
      </c>
      <c r="F16" s="147">
        <v>0</v>
      </c>
      <c r="G16" s="147">
        <v>0</v>
      </c>
      <c r="H16" s="147">
        <v>0</v>
      </c>
      <c r="I16" s="147">
        <v>0</v>
      </c>
      <c r="J16" s="147">
        <v>0</v>
      </c>
      <c r="K16" s="147">
        <v>0</v>
      </c>
      <c r="L16" s="147">
        <v>0</v>
      </c>
      <c r="M16" s="147">
        <v>0</v>
      </c>
      <c r="N16" s="147">
        <v>0</v>
      </c>
      <c r="O16" s="147">
        <v>1</v>
      </c>
      <c r="P16" s="147">
        <v>0</v>
      </c>
      <c r="Q16" s="147">
        <v>0</v>
      </c>
      <c r="R16" s="147">
        <v>0</v>
      </c>
      <c r="S16" s="147">
        <v>0</v>
      </c>
      <c r="T16" s="147">
        <v>0</v>
      </c>
      <c r="U16" s="147">
        <v>0</v>
      </c>
      <c r="V16" s="147">
        <v>0</v>
      </c>
      <c r="W16" s="147">
        <v>0</v>
      </c>
      <c r="X16" s="147">
        <v>0</v>
      </c>
      <c r="Y16" s="147">
        <v>0</v>
      </c>
      <c r="Z16" s="147">
        <v>0</v>
      </c>
      <c r="AA16" s="147">
        <v>0</v>
      </c>
      <c r="AB16" s="147">
        <v>0</v>
      </c>
      <c r="AC16" s="147">
        <v>0</v>
      </c>
      <c r="AD16" s="147">
        <v>0</v>
      </c>
      <c r="AE16" s="147">
        <v>0</v>
      </c>
      <c r="AF16" s="147">
        <v>0</v>
      </c>
      <c r="AG16" s="147">
        <v>0</v>
      </c>
      <c r="AH16" s="147">
        <v>0</v>
      </c>
      <c r="AI16" s="147">
        <v>0</v>
      </c>
      <c r="AJ16" s="147">
        <v>0</v>
      </c>
      <c r="AK16" s="147">
        <v>0</v>
      </c>
      <c r="AL16" s="147">
        <v>0</v>
      </c>
      <c r="AM16" s="148">
        <v>0</v>
      </c>
      <c r="AN16" s="149"/>
    </row>
    <row r="17" spans="1:40" s="64" customFormat="1" ht="17" customHeight="1" x14ac:dyDescent="0.2">
      <c r="A17" s="44" t="s">
        <v>14</v>
      </c>
      <c r="B17" s="90" t="s">
        <v>70</v>
      </c>
      <c r="C17" s="147">
        <v>0</v>
      </c>
      <c r="D17" s="147">
        <v>0</v>
      </c>
      <c r="E17" s="147">
        <v>0</v>
      </c>
      <c r="F17" s="147">
        <v>0</v>
      </c>
      <c r="G17" s="147">
        <v>0</v>
      </c>
      <c r="H17" s="147">
        <v>0</v>
      </c>
      <c r="I17" s="147">
        <v>0</v>
      </c>
      <c r="J17" s="147">
        <v>0</v>
      </c>
      <c r="K17" s="147">
        <v>0</v>
      </c>
      <c r="L17" s="147">
        <v>0</v>
      </c>
      <c r="M17" s="147">
        <v>0</v>
      </c>
      <c r="N17" s="147">
        <v>0</v>
      </c>
      <c r="O17" s="147">
        <v>0</v>
      </c>
      <c r="P17" s="147">
        <v>1</v>
      </c>
      <c r="Q17" s="147">
        <v>0</v>
      </c>
      <c r="R17" s="147">
        <v>0</v>
      </c>
      <c r="S17" s="147">
        <v>0</v>
      </c>
      <c r="T17" s="147">
        <v>0</v>
      </c>
      <c r="U17" s="147">
        <v>0</v>
      </c>
      <c r="V17" s="147">
        <v>0</v>
      </c>
      <c r="W17" s="147">
        <v>0</v>
      </c>
      <c r="X17" s="147">
        <v>0</v>
      </c>
      <c r="Y17" s="147">
        <v>0</v>
      </c>
      <c r="Z17" s="147">
        <v>0</v>
      </c>
      <c r="AA17" s="147">
        <v>0</v>
      </c>
      <c r="AB17" s="147">
        <v>0</v>
      </c>
      <c r="AC17" s="147">
        <v>0</v>
      </c>
      <c r="AD17" s="147">
        <v>0</v>
      </c>
      <c r="AE17" s="147">
        <v>0</v>
      </c>
      <c r="AF17" s="147">
        <v>0</v>
      </c>
      <c r="AG17" s="147">
        <v>0</v>
      </c>
      <c r="AH17" s="147">
        <v>0</v>
      </c>
      <c r="AI17" s="147">
        <v>0</v>
      </c>
      <c r="AJ17" s="147">
        <v>0</v>
      </c>
      <c r="AK17" s="147">
        <v>0</v>
      </c>
      <c r="AL17" s="147">
        <v>0</v>
      </c>
      <c r="AM17" s="148">
        <v>0</v>
      </c>
      <c r="AN17" s="149"/>
    </row>
    <row r="18" spans="1:40" s="64" customFormat="1" ht="17" customHeight="1" x14ac:dyDescent="0.2">
      <c r="A18" s="44" t="s">
        <v>15</v>
      </c>
      <c r="B18" s="90" t="s">
        <v>71</v>
      </c>
      <c r="C18" s="147">
        <v>0</v>
      </c>
      <c r="D18" s="147">
        <v>0</v>
      </c>
      <c r="E18" s="147">
        <v>0</v>
      </c>
      <c r="F18" s="147">
        <v>0</v>
      </c>
      <c r="G18" s="147">
        <v>0</v>
      </c>
      <c r="H18" s="147">
        <v>0</v>
      </c>
      <c r="I18" s="147">
        <v>0</v>
      </c>
      <c r="J18" s="147">
        <v>0</v>
      </c>
      <c r="K18" s="147">
        <v>0</v>
      </c>
      <c r="L18" s="147">
        <v>0</v>
      </c>
      <c r="M18" s="147">
        <v>0</v>
      </c>
      <c r="N18" s="147">
        <v>0</v>
      </c>
      <c r="O18" s="147">
        <v>0</v>
      </c>
      <c r="P18" s="147">
        <v>0</v>
      </c>
      <c r="Q18" s="147">
        <v>1</v>
      </c>
      <c r="R18" s="147">
        <v>0</v>
      </c>
      <c r="S18" s="147">
        <v>0</v>
      </c>
      <c r="T18" s="147">
        <v>0</v>
      </c>
      <c r="U18" s="147">
        <v>0</v>
      </c>
      <c r="V18" s="147">
        <v>0</v>
      </c>
      <c r="W18" s="147">
        <v>0</v>
      </c>
      <c r="X18" s="147">
        <v>0</v>
      </c>
      <c r="Y18" s="147">
        <v>0</v>
      </c>
      <c r="Z18" s="147">
        <v>0</v>
      </c>
      <c r="AA18" s="147">
        <v>0</v>
      </c>
      <c r="AB18" s="147">
        <v>0</v>
      </c>
      <c r="AC18" s="147">
        <v>0</v>
      </c>
      <c r="AD18" s="147">
        <v>0</v>
      </c>
      <c r="AE18" s="147">
        <v>0</v>
      </c>
      <c r="AF18" s="147">
        <v>0</v>
      </c>
      <c r="AG18" s="147">
        <v>0</v>
      </c>
      <c r="AH18" s="147">
        <v>0</v>
      </c>
      <c r="AI18" s="147">
        <v>0</v>
      </c>
      <c r="AJ18" s="147">
        <v>0</v>
      </c>
      <c r="AK18" s="147">
        <v>0</v>
      </c>
      <c r="AL18" s="147">
        <v>0</v>
      </c>
      <c r="AM18" s="148">
        <v>0</v>
      </c>
      <c r="AN18" s="149"/>
    </row>
    <row r="19" spans="1:40" s="64" customFormat="1" ht="17" customHeight="1" x14ac:dyDescent="0.2">
      <c r="A19" s="44" t="s">
        <v>16</v>
      </c>
      <c r="B19" s="90" t="s">
        <v>72</v>
      </c>
      <c r="C19" s="147">
        <v>0</v>
      </c>
      <c r="D19" s="147">
        <v>0</v>
      </c>
      <c r="E19" s="147">
        <v>0</v>
      </c>
      <c r="F19" s="147">
        <v>0</v>
      </c>
      <c r="G19" s="147">
        <v>0</v>
      </c>
      <c r="H19" s="147">
        <v>0</v>
      </c>
      <c r="I19" s="147">
        <v>0</v>
      </c>
      <c r="J19" s="147">
        <v>0</v>
      </c>
      <c r="K19" s="147">
        <v>0</v>
      </c>
      <c r="L19" s="147">
        <v>0</v>
      </c>
      <c r="M19" s="147">
        <v>0</v>
      </c>
      <c r="N19" s="147">
        <v>0</v>
      </c>
      <c r="O19" s="147">
        <v>0</v>
      </c>
      <c r="P19" s="147">
        <v>0</v>
      </c>
      <c r="Q19" s="147">
        <v>0</v>
      </c>
      <c r="R19" s="147">
        <v>1</v>
      </c>
      <c r="S19" s="147">
        <v>0</v>
      </c>
      <c r="T19" s="147">
        <v>0</v>
      </c>
      <c r="U19" s="147">
        <v>0</v>
      </c>
      <c r="V19" s="147">
        <v>0</v>
      </c>
      <c r="W19" s="147">
        <v>0</v>
      </c>
      <c r="X19" s="147">
        <v>0</v>
      </c>
      <c r="Y19" s="147">
        <v>0</v>
      </c>
      <c r="Z19" s="147">
        <v>0</v>
      </c>
      <c r="AA19" s="147">
        <v>0</v>
      </c>
      <c r="AB19" s="147">
        <v>0</v>
      </c>
      <c r="AC19" s="147">
        <v>0</v>
      </c>
      <c r="AD19" s="147">
        <v>0</v>
      </c>
      <c r="AE19" s="147">
        <v>0</v>
      </c>
      <c r="AF19" s="147">
        <v>0</v>
      </c>
      <c r="AG19" s="147">
        <v>0</v>
      </c>
      <c r="AH19" s="147">
        <v>0</v>
      </c>
      <c r="AI19" s="147">
        <v>0</v>
      </c>
      <c r="AJ19" s="147">
        <v>0</v>
      </c>
      <c r="AK19" s="147">
        <v>0</v>
      </c>
      <c r="AL19" s="147">
        <v>0</v>
      </c>
      <c r="AM19" s="148">
        <v>0</v>
      </c>
      <c r="AN19" s="149"/>
    </row>
    <row r="20" spans="1:40" s="64" customFormat="1" ht="17" customHeight="1" x14ac:dyDescent="0.2">
      <c r="A20" s="44" t="s">
        <v>17</v>
      </c>
      <c r="B20" s="90" t="s">
        <v>73</v>
      </c>
      <c r="C20" s="147">
        <v>0</v>
      </c>
      <c r="D20" s="147">
        <v>0</v>
      </c>
      <c r="E20" s="147">
        <v>0</v>
      </c>
      <c r="F20" s="147">
        <v>0</v>
      </c>
      <c r="G20" s="147">
        <v>0</v>
      </c>
      <c r="H20" s="147">
        <v>0</v>
      </c>
      <c r="I20" s="147">
        <v>0</v>
      </c>
      <c r="J20" s="147">
        <v>0</v>
      </c>
      <c r="K20" s="147">
        <v>0</v>
      </c>
      <c r="L20" s="147">
        <v>0</v>
      </c>
      <c r="M20" s="147">
        <v>0</v>
      </c>
      <c r="N20" s="147">
        <v>0</v>
      </c>
      <c r="O20" s="147">
        <v>0</v>
      </c>
      <c r="P20" s="147">
        <v>0</v>
      </c>
      <c r="Q20" s="147">
        <v>0</v>
      </c>
      <c r="R20" s="147">
        <v>0</v>
      </c>
      <c r="S20" s="147">
        <v>1</v>
      </c>
      <c r="T20" s="147">
        <v>0</v>
      </c>
      <c r="U20" s="147">
        <v>0</v>
      </c>
      <c r="V20" s="147">
        <v>0</v>
      </c>
      <c r="W20" s="147">
        <v>0</v>
      </c>
      <c r="X20" s="147">
        <v>0</v>
      </c>
      <c r="Y20" s="147">
        <v>0</v>
      </c>
      <c r="Z20" s="147">
        <v>0</v>
      </c>
      <c r="AA20" s="147">
        <v>0</v>
      </c>
      <c r="AB20" s="147">
        <v>0</v>
      </c>
      <c r="AC20" s="147">
        <v>0</v>
      </c>
      <c r="AD20" s="147">
        <v>0</v>
      </c>
      <c r="AE20" s="147">
        <v>0</v>
      </c>
      <c r="AF20" s="147">
        <v>0</v>
      </c>
      <c r="AG20" s="147">
        <v>0</v>
      </c>
      <c r="AH20" s="147">
        <v>0</v>
      </c>
      <c r="AI20" s="147">
        <v>0</v>
      </c>
      <c r="AJ20" s="147">
        <v>0</v>
      </c>
      <c r="AK20" s="147">
        <v>0</v>
      </c>
      <c r="AL20" s="147">
        <v>0</v>
      </c>
      <c r="AM20" s="148">
        <v>0</v>
      </c>
      <c r="AN20" s="149"/>
    </row>
    <row r="21" spans="1:40" s="64" customFormat="1" ht="17" customHeight="1" x14ac:dyDescent="0.2">
      <c r="A21" s="44" t="s">
        <v>18</v>
      </c>
      <c r="B21" s="90" t="s">
        <v>74</v>
      </c>
      <c r="C21" s="147">
        <v>0</v>
      </c>
      <c r="D21" s="147">
        <v>0</v>
      </c>
      <c r="E21" s="147">
        <v>0</v>
      </c>
      <c r="F21" s="147">
        <v>0</v>
      </c>
      <c r="G21" s="147">
        <v>0</v>
      </c>
      <c r="H21" s="147">
        <v>0</v>
      </c>
      <c r="I21" s="147">
        <v>0</v>
      </c>
      <c r="J21" s="147">
        <v>0</v>
      </c>
      <c r="K21" s="147">
        <v>0</v>
      </c>
      <c r="L21" s="147">
        <v>0</v>
      </c>
      <c r="M21" s="147">
        <v>0</v>
      </c>
      <c r="N21" s="147">
        <v>0</v>
      </c>
      <c r="O21" s="147">
        <v>0</v>
      </c>
      <c r="P21" s="147">
        <v>0</v>
      </c>
      <c r="Q21" s="147">
        <v>0</v>
      </c>
      <c r="R21" s="147">
        <v>0</v>
      </c>
      <c r="S21" s="147">
        <v>0</v>
      </c>
      <c r="T21" s="147">
        <v>1</v>
      </c>
      <c r="U21" s="147">
        <v>0</v>
      </c>
      <c r="V21" s="147">
        <v>0</v>
      </c>
      <c r="W21" s="147">
        <v>0</v>
      </c>
      <c r="X21" s="147">
        <v>0</v>
      </c>
      <c r="Y21" s="147">
        <v>0</v>
      </c>
      <c r="Z21" s="147">
        <v>0</v>
      </c>
      <c r="AA21" s="147">
        <v>0</v>
      </c>
      <c r="AB21" s="147">
        <v>0</v>
      </c>
      <c r="AC21" s="147">
        <v>0</v>
      </c>
      <c r="AD21" s="147">
        <v>0</v>
      </c>
      <c r="AE21" s="147">
        <v>0</v>
      </c>
      <c r="AF21" s="147">
        <v>0</v>
      </c>
      <c r="AG21" s="147">
        <v>0</v>
      </c>
      <c r="AH21" s="147">
        <v>0</v>
      </c>
      <c r="AI21" s="147">
        <v>0</v>
      </c>
      <c r="AJ21" s="147">
        <v>0</v>
      </c>
      <c r="AK21" s="147">
        <v>0</v>
      </c>
      <c r="AL21" s="147">
        <v>0</v>
      </c>
      <c r="AM21" s="148">
        <v>0</v>
      </c>
      <c r="AN21" s="149"/>
    </row>
    <row r="22" spans="1:40" s="64" customFormat="1" ht="17" customHeight="1" x14ac:dyDescent="0.2">
      <c r="A22" s="44" t="s">
        <v>19</v>
      </c>
      <c r="B22" s="90" t="s">
        <v>75</v>
      </c>
      <c r="C22" s="147">
        <v>0</v>
      </c>
      <c r="D22" s="147">
        <v>0</v>
      </c>
      <c r="E22" s="147">
        <v>0</v>
      </c>
      <c r="F22" s="147">
        <v>0</v>
      </c>
      <c r="G22" s="147">
        <v>0</v>
      </c>
      <c r="H22" s="147">
        <v>0</v>
      </c>
      <c r="I22" s="147">
        <v>0</v>
      </c>
      <c r="J22" s="147">
        <v>0</v>
      </c>
      <c r="K22" s="147">
        <v>0</v>
      </c>
      <c r="L22" s="147">
        <v>0</v>
      </c>
      <c r="M22" s="147">
        <v>0</v>
      </c>
      <c r="N22" s="147">
        <v>0</v>
      </c>
      <c r="O22" s="147">
        <v>0</v>
      </c>
      <c r="P22" s="147">
        <v>0</v>
      </c>
      <c r="Q22" s="147">
        <v>0</v>
      </c>
      <c r="R22" s="147">
        <v>0</v>
      </c>
      <c r="S22" s="147">
        <v>0</v>
      </c>
      <c r="T22" s="147">
        <v>0</v>
      </c>
      <c r="U22" s="147">
        <v>1</v>
      </c>
      <c r="V22" s="147">
        <v>0</v>
      </c>
      <c r="W22" s="147">
        <v>0</v>
      </c>
      <c r="X22" s="147">
        <v>0</v>
      </c>
      <c r="Y22" s="147">
        <v>0</v>
      </c>
      <c r="Z22" s="147">
        <v>0</v>
      </c>
      <c r="AA22" s="147">
        <v>0</v>
      </c>
      <c r="AB22" s="147">
        <v>0</v>
      </c>
      <c r="AC22" s="147">
        <v>0</v>
      </c>
      <c r="AD22" s="147">
        <v>0</v>
      </c>
      <c r="AE22" s="147">
        <v>0</v>
      </c>
      <c r="AF22" s="147">
        <v>0</v>
      </c>
      <c r="AG22" s="147">
        <v>0</v>
      </c>
      <c r="AH22" s="147">
        <v>0</v>
      </c>
      <c r="AI22" s="147">
        <v>0</v>
      </c>
      <c r="AJ22" s="147">
        <v>0</v>
      </c>
      <c r="AK22" s="147">
        <v>0</v>
      </c>
      <c r="AL22" s="147">
        <v>0</v>
      </c>
      <c r="AM22" s="148">
        <v>0</v>
      </c>
      <c r="AN22" s="149"/>
    </row>
    <row r="23" spans="1:40" s="64" customFormat="1" ht="17" customHeight="1" x14ac:dyDescent="0.2">
      <c r="A23" s="44" t="s">
        <v>20</v>
      </c>
      <c r="B23" s="90" t="s">
        <v>76</v>
      </c>
      <c r="C23" s="147">
        <v>0</v>
      </c>
      <c r="D23" s="147">
        <v>0</v>
      </c>
      <c r="E23" s="147">
        <v>0</v>
      </c>
      <c r="F23" s="147">
        <v>0</v>
      </c>
      <c r="G23" s="147">
        <v>0</v>
      </c>
      <c r="H23" s="147">
        <v>0</v>
      </c>
      <c r="I23" s="147">
        <v>0</v>
      </c>
      <c r="J23" s="147">
        <v>0</v>
      </c>
      <c r="K23" s="147">
        <v>0</v>
      </c>
      <c r="L23" s="147">
        <v>0</v>
      </c>
      <c r="M23" s="147">
        <v>0</v>
      </c>
      <c r="N23" s="147">
        <v>0</v>
      </c>
      <c r="O23" s="147">
        <v>0</v>
      </c>
      <c r="P23" s="147">
        <v>0</v>
      </c>
      <c r="Q23" s="147">
        <v>0</v>
      </c>
      <c r="R23" s="147">
        <v>0</v>
      </c>
      <c r="S23" s="147">
        <v>0</v>
      </c>
      <c r="T23" s="147">
        <v>0</v>
      </c>
      <c r="U23" s="147">
        <v>0</v>
      </c>
      <c r="V23" s="147">
        <v>1</v>
      </c>
      <c r="W23" s="147">
        <v>0</v>
      </c>
      <c r="X23" s="147">
        <v>0</v>
      </c>
      <c r="Y23" s="147">
        <v>0</v>
      </c>
      <c r="Z23" s="147">
        <v>0</v>
      </c>
      <c r="AA23" s="147">
        <v>0</v>
      </c>
      <c r="AB23" s="147">
        <v>0</v>
      </c>
      <c r="AC23" s="147">
        <v>0</v>
      </c>
      <c r="AD23" s="147">
        <v>0</v>
      </c>
      <c r="AE23" s="147">
        <v>0</v>
      </c>
      <c r="AF23" s="147">
        <v>0</v>
      </c>
      <c r="AG23" s="147">
        <v>0</v>
      </c>
      <c r="AH23" s="147">
        <v>0</v>
      </c>
      <c r="AI23" s="147">
        <v>0</v>
      </c>
      <c r="AJ23" s="147">
        <v>0</v>
      </c>
      <c r="AK23" s="147">
        <v>0</v>
      </c>
      <c r="AL23" s="147">
        <v>0</v>
      </c>
      <c r="AM23" s="148">
        <v>0</v>
      </c>
      <c r="AN23" s="149"/>
    </row>
    <row r="24" spans="1:40" s="64" customFormat="1" ht="17" customHeight="1" x14ac:dyDescent="0.2">
      <c r="A24" s="44" t="s">
        <v>21</v>
      </c>
      <c r="B24" s="90" t="s">
        <v>77</v>
      </c>
      <c r="C24" s="147">
        <v>0</v>
      </c>
      <c r="D24" s="147">
        <v>0</v>
      </c>
      <c r="E24" s="147">
        <v>0</v>
      </c>
      <c r="F24" s="147">
        <v>0</v>
      </c>
      <c r="G24" s="147">
        <v>0</v>
      </c>
      <c r="H24" s="147">
        <v>0</v>
      </c>
      <c r="I24" s="147">
        <v>0</v>
      </c>
      <c r="J24" s="147">
        <v>0</v>
      </c>
      <c r="K24" s="147">
        <v>0</v>
      </c>
      <c r="L24" s="147">
        <v>0</v>
      </c>
      <c r="M24" s="147">
        <v>0</v>
      </c>
      <c r="N24" s="147">
        <v>0</v>
      </c>
      <c r="O24" s="147">
        <v>0</v>
      </c>
      <c r="P24" s="147">
        <v>0</v>
      </c>
      <c r="Q24" s="147">
        <v>0</v>
      </c>
      <c r="R24" s="147">
        <v>0</v>
      </c>
      <c r="S24" s="147">
        <v>0</v>
      </c>
      <c r="T24" s="147">
        <v>0</v>
      </c>
      <c r="U24" s="147">
        <v>0</v>
      </c>
      <c r="V24" s="147">
        <v>0</v>
      </c>
      <c r="W24" s="147">
        <v>1</v>
      </c>
      <c r="X24" s="147">
        <v>0</v>
      </c>
      <c r="Y24" s="147">
        <v>0</v>
      </c>
      <c r="Z24" s="147">
        <v>0</v>
      </c>
      <c r="AA24" s="147">
        <v>0</v>
      </c>
      <c r="AB24" s="147">
        <v>0</v>
      </c>
      <c r="AC24" s="147">
        <v>0</v>
      </c>
      <c r="AD24" s="147">
        <v>0</v>
      </c>
      <c r="AE24" s="147">
        <v>0</v>
      </c>
      <c r="AF24" s="147">
        <v>0</v>
      </c>
      <c r="AG24" s="147">
        <v>0</v>
      </c>
      <c r="AH24" s="147">
        <v>0</v>
      </c>
      <c r="AI24" s="147">
        <v>0</v>
      </c>
      <c r="AJ24" s="147">
        <v>0</v>
      </c>
      <c r="AK24" s="147">
        <v>0</v>
      </c>
      <c r="AL24" s="147">
        <v>0</v>
      </c>
      <c r="AM24" s="148">
        <v>0</v>
      </c>
      <c r="AN24" s="149"/>
    </row>
    <row r="25" spans="1:40" s="64" customFormat="1" ht="17" customHeight="1" x14ac:dyDescent="0.2">
      <c r="A25" s="44" t="s">
        <v>22</v>
      </c>
      <c r="B25" s="90" t="s">
        <v>176</v>
      </c>
      <c r="C25" s="147">
        <v>0</v>
      </c>
      <c r="D25" s="147">
        <v>0</v>
      </c>
      <c r="E25" s="147">
        <v>0</v>
      </c>
      <c r="F25" s="147">
        <v>0</v>
      </c>
      <c r="G25" s="147">
        <v>0</v>
      </c>
      <c r="H25" s="147">
        <v>0</v>
      </c>
      <c r="I25" s="147">
        <v>0</v>
      </c>
      <c r="J25" s="147">
        <v>0</v>
      </c>
      <c r="K25" s="147">
        <v>0</v>
      </c>
      <c r="L25" s="147">
        <v>0</v>
      </c>
      <c r="M25" s="147">
        <v>0</v>
      </c>
      <c r="N25" s="147">
        <v>0</v>
      </c>
      <c r="O25" s="147">
        <v>0</v>
      </c>
      <c r="P25" s="147">
        <v>0</v>
      </c>
      <c r="Q25" s="147">
        <v>0</v>
      </c>
      <c r="R25" s="147">
        <v>0</v>
      </c>
      <c r="S25" s="147">
        <v>0</v>
      </c>
      <c r="T25" s="147">
        <v>0</v>
      </c>
      <c r="U25" s="147">
        <v>0</v>
      </c>
      <c r="V25" s="147">
        <v>0</v>
      </c>
      <c r="W25" s="147">
        <v>0</v>
      </c>
      <c r="X25" s="147">
        <v>1</v>
      </c>
      <c r="Y25" s="147">
        <v>0</v>
      </c>
      <c r="Z25" s="147">
        <v>0</v>
      </c>
      <c r="AA25" s="147">
        <v>0</v>
      </c>
      <c r="AB25" s="147">
        <v>0</v>
      </c>
      <c r="AC25" s="147">
        <v>0</v>
      </c>
      <c r="AD25" s="147">
        <v>0</v>
      </c>
      <c r="AE25" s="147">
        <v>0</v>
      </c>
      <c r="AF25" s="147">
        <v>0</v>
      </c>
      <c r="AG25" s="147">
        <v>0</v>
      </c>
      <c r="AH25" s="147">
        <v>0</v>
      </c>
      <c r="AI25" s="147">
        <v>0</v>
      </c>
      <c r="AJ25" s="147">
        <v>0</v>
      </c>
      <c r="AK25" s="147">
        <v>0</v>
      </c>
      <c r="AL25" s="147">
        <v>0</v>
      </c>
      <c r="AM25" s="148">
        <v>0</v>
      </c>
      <c r="AN25" s="149"/>
    </row>
    <row r="26" spans="1:40" s="64" customFormat="1" ht="17" customHeight="1" x14ac:dyDescent="0.2">
      <c r="A26" s="44" t="s">
        <v>23</v>
      </c>
      <c r="B26" s="90" t="s">
        <v>78</v>
      </c>
      <c r="C26" s="147">
        <v>0</v>
      </c>
      <c r="D26" s="147">
        <v>0</v>
      </c>
      <c r="E26" s="147">
        <v>0</v>
      </c>
      <c r="F26" s="147">
        <v>0</v>
      </c>
      <c r="G26" s="147">
        <v>0</v>
      </c>
      <c r="H26" s="147">
        <v>0</v>
      </c>
      <c r="I26" s="147">
        <v>0</v>
      </c>
      <c r="J26" s="147">
        <v>0</v>
      </c>
      <c r="K26" s="147">
        <v>0</v>
      </c>
      <c r="L26" s="147">
        <v>0</v>
      </c>
      <c r="M26" s="147">
        <v>0</v>
      </c>
      <c r="N26" s="147">
        <v>0</v>
      </c>
      <c r="O26" s="147">
        <v>0</v>
      </c>
      <c r="P26" s="147">
        <v>0</v>
      </c>
      <c r="Q26" s="147">
        <v>0</v>
      </c>
      <c r="R26" s="147">
        <v>0</v>
      </c>
      <c r="S26" s="147">
        <v>0</v>
      </c>
      <c r="T26" s="147">
        <v>0</v>
      </c>
      <c r="U26" s="147">
        <v>0</v>
      </c>
      <c r="V26" s="147">
        <v>0</v>
      </c>
      <c r="W26" s="147">
        <v>0</v>
      </c>
      <c r="X26" s="147">
        <v>0</v>
      </c>
      <c r="Y26" s="147">
        <v>1</v>
      </c>
      <c r="Z26" s="147">
        <v>0</v>
      </c>
      <c r="AA26" s="147">
        <v>0</v>
      </c>
      <c r="AB26" s="147">
        <v>0</v>
      </c>
      <c r="AC26" s="147">
        <v>0</v>
      </c>
      <c r="AD26" s="147">
        <v>0</v>
      </c>
      <c r="AE26" s="147">
        <v>0</v>
      </c>
      <c r="AF26" s="147">
        <v>0</v>
      </c>
      <c r="AG26" s="147">
        <v>0</v>
      </c>
      <c r="AH26" s="147">
        <v>0</v>
      </c>
      <c r="AI26" s="147">
        <v>0</v>
      </c>
      <c r="AJ26" s="147">
        <v>0</v>
      </c>
      <c r="AK26" s="147">
        <v>0</v>
      </c>
      <c r="AL26" s="147">
        <v>0</v>
      </c>
      <c r="AM26" s="148">
        <v>0</v>
      </c>
      <c r="AN26" s="149"/>
    </row>
    <row r="27" spans="1:40" s="64" customFormat="1" ht="17" customHeight="1" x14ac:dyDescent="0.2">
      <c r="A27" s="44" t="s">
        <v>24</v>
      </c>
      <c r="B27" s="90" t="s">
        <v>79</v>
      </c>
      <c r="C27" s="147">
        <v>0</v>
      </c>
      <c r="D27" s="147">
        <v>0</v>
      </c>
      <c r="E27" s="147">
        <v>0</v>
      </c>
      <c r="F27" s="147">
        <v>0</v>
      </c>
      <c r="G27" s="147">
        <v>0</v>
      </c>
      <c r="H27" s="147">
        <v>0</v>
      </c>
      <c r="I27" s="147">
        <v>0</v>
      </c>
      <c r="J27" s="147">
        <v>0</v>
      </c>
      <c r="K27" s="147">
        <v>0</v>
      </c>
      <c r="L27" s="147">
        <v>0</v>
      </c>
      <c r="M27" s="147">
        <v>0</v>
      </c>
      <c r="N27" s="147">
        <v>0</v>
      </c>
      <c r="O27" s="147">
        <v>0</v>
      </c>
      <c r="P27" s="147">
        <v>0</v>
      </c>
      <c r="Q27" s="147">
        <v>0</v>
      </c>
      <c r="R27" s="147">
        <v>0</v>
      </c>
      <c r="S27" s="147">
        <v>0</v>
      </c>
      <c r="T27" s="147">
        <v>0</v>
      </c>
      <c r="U27" s="147">
        <v>0</v>
      </c>
      <c r="V27" s="147">
        <v>0</v>
      </c>
      <c r="W27" s="147">
        <v>0</v>
      </c>
      <c r="X27" s="147">
        <v>0</v>
      </c>
      <c r="Y27" s="147">
        <v>0</v>
      </c>
      <c r="Z27" s="147">
        <v>1</v>
      </c>
      <c r="AA27" s="147">
        <v>0</v>
      </c>
      <c r="AB27" s="147">
        <v>0</v>
      </c>
      <c r="AC27" s="147">
        <v>0</v>
      </c>
      <c r="AD27" s="147">
        <v>0</v>
      </c>
      <c r="AE27" s="147">
        <v>0</v>
      </c>
      <c r="AF27" s="147">
        <v>0</v>
      </c>
      <c r="AG27" s="147">
        <v>0</v>
      </c>
      <c r="AH27" s="147">
        <v>0</v>
      </c>
      <c r="AI27" s="147">
        <v>0</v>
      </c>
      <c r="AJ27" s="147">
        <v>0</v>
      </c>
      <c r="AK27" s="147">
        <v>0</v>
      </c>
      <c r="AL27" s="147">
        <v>0</v>
      </c>
      <c r="AM27" s="148">
        <v>0</v>
      </c>
      <c r="AN27" s="149"/>
    </row>
    <row r="28" spans="1:40" s="64" customFormat="1" ht="17" customHeight="1" x14ac:dyDescent="0.2">
      <c r="A28" s="44" t="s">
        <v>25</v>
      </c>
      <c r="B28" s="90" t="s">
        <v>80</v>
      </c>
      <c r="C28" s="147">
        <v>0</v>
      </c>
      <c r="D28" s="147">
        <v>0</v>
      </c>
      <c r="E28" s="147">
        <v>0</v>
      </c>
      <c r="F28" s="147">
        <v>0</v>
      </c>
      <c r="G28" s="147">
        <v>0</v>
      </c>
      <c r="H28" s="147">
        <v>0</v>
      </c>
      <c r="I28" s="147">
        <v>0</v>
      </c>
      <c r="J28" s="147">
        <v>0</v>
      </c>
      <c r="K28" s="147">
        <v>0</v>
      </c>
      <c r="L28" s="147">
        <v>0</v>
      </c>
      <c r="M28" s="147">
        <v>0</v>
      </c>
      <c r="N28" s="147">
        <v>0</v>
      </c>
      <c r="O28" s="147">
        <v>0</v>
      </c>
      <c r="P28" s="147">
        <v>0</v>
      </c>
      <c r="Q28" s="147">
        <v>0</v>
      </c>
      <c r="R28" s="147">
        <v>0</v>
      </c>
      <c r="S28" s="147">
        <v>0</v>
      </c>
      <c r="T28" s="147">
        <v>0</v>
      </c>
      <c r="U28" s="147">
        <v>0</v>
      </c>
      <c r="V28" s="147">
        <v>0</v>
      </c>
      <c r="W28" s="147">
        <v>0</v>
      </c>
      <c r="X28" s="147">
        <v>0</v>
      </c>
      <c r="Y28" s="147">
        <v>0</v>
      </c>
      <c r="Z28" s="147">
        <v>0</v>
      </c>
      <c r="AA28" s="147">
        <v>1</v>
      </c>
      <c r="AB28" s="147">
        <v>0</v>
      </c>
      <c r="AC28" s="147">
        <v>0</v>
      </c>
      <c r="AD28" s="147">
        <v>0</v>
      </c>
      <c r="AE28" s="147">
        <v>0</v>
      </c>
      <c r="AF28" s="147">
        <v>0</v>
      </c>
      <c r="AG28" s="147">
        <v>0</v>
      </c>
      <c r="AH28" s="147">
        <v>0</v>
      </c>
      <c r="AI28" s="147">
        <v>0</v>
      </c>
      <c r="AJ28" s="147">
        <v>0</v>
      </c>
      <c r="AK28" s="147">
        <v>0</v>
      </c>
      <c r="AL28" s="147">
        <v>0</v>
      </c>
      <c r="AM28" s="148">
        <v>0</v>
      </c>
      <c r="AN28" s="149"/>
    </row>
    <row r="29" spans="1:40" s="64" customFormat="1" ht="17" customHeight="1" x14ac:dyDescent="0.2">
      <c r="A29" s="44" t="s">
        <v>26</v>
      </c>
      <c r="B29" s="90" t="s">
        <v>81</v>
      </c>
      <c r="C29" s="147">
        <v>0</v>
      </c>
      <c r="D29" s="147">
        <v>0</v>
      </c>
      <c r="E29" s="147">
        <v>0</v>
      </c>
      <c r="F29" s="147">
        <v>0</v>
      </c>
      <c r="G29" s="147">
        <v>0</v>
      </c>
      <c r="H29" s="147">
        <v>0</v>
      </c>
      <c r="I29" s="147">
        <v>0</v>
      </c>
      <c r="J29" s="147">
        <v>0</v>
      </c>
      <c r="K29" s="147">
        <v>0</v>
      </c>
      <c r="L29" s="147">
        <v>0</v>
      </c>
      <c r="M29" s="147">
        <v>0</v>
      </c>
      <c r="N29" s="147">
        <v>0</v>
      </c>
      <c r="O29" s="147">
        <v>0</v>
      </c>
      <c r="P29" s="147">
        <v>0</v>
      </c>
      <c r="Q29" s="147">
        <v>0</v>
      </c>
      <c r="R29" s="147">
        <v>0</v>
      </c>
      <c r="S29" s="147">
        <v>0</v>
      </c>
      <c r="T29" s="147">
        <v>0</v>
      </c>
      <c r="U29" s="147">
        <v>0</v>
      </c>
      <c r="V29" s="147">
        <v>0</v>
      </c>
      <c r="W29" s="147">
        <v>0</v>
      </c>
      <c r="X29" s="147">
        <v>0</v>
      </c>
      <c r="Y29" s="147">
        <v>0</v>
      </c>
      <c r="Z29" s="147">
        <v>0</v>
      </c>
      <c r="AA29" s="147">
        <v>0</v>
      </c>
      <c r="AB29" s="147">
        <v>1</v>
      </c>
      <c r="AC29" s="147">
        <v>0</v>
      </c>
      <c r="AD29" s="147">
        <v>0</v>
      </c>
      <c r="AE29" s="147">
        <v>0</v>
      </c>
      <c r="AF29" s="147">
        <v>0</v>
      </c>
      <c r="AG29" s="147">
        <v>0</v>
      </c>
      <c r="AH29" s="147">
        <v>0</v>
      </c>
      <c r="AI29" s="147">
        <v>0</v>
      </c>
      <c r="AJ29" s="147">
        <v>0</v>
      </c>
      <c r="AK29" s="147">
        <v>0</v>
      </c>
      <c r="AL29" s="147">
        <v>0</v>
      </c>
      <c r="AM29" s="148">
        <v>0</v>
      </c>
      <c r="AN29" s="149"/>
    </row>
    <row r="30" spans="1:40" s="64" customFormat="1" ht="17" customHeight="1" x14ac:dyDescent="0.2">
      <c r="A30" s="44" t="s">
        <v>27</v>
      </c>
      <c r="B30" s="90" t="s">
        <v>82</v>
      </c>
      <c r="C30" s="147">
        <v>0</v>
      </c>
      <c r="D30" s="147">
        <v>0</v>
      </c>
      <c r="E30" s="147">
        <v>0</v>
      </c>
      <c r="F30" s="147">
        <v>0</v>
      </c>
      <c r="G30" s="147">
        <v>0</v>
      </c>
      <c r="H30" s="147">
        <v>0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  <c r="P30" s="147">
        <v>0</v>
      </c>
      <c r="Q30" s="147">
        <v>0</v>
      </c>
      <c r="R30" s="147">
        <v>0</v>
      </c>
      <c r="S30" s="147">
        <v>0</v>
      </c>
      <c r="T30" s="147">
        <v>0</v>
      </c>
      <c r="U30" s="147">
        <v>0</v>
      </c>
      <c r="V30" s="147">
        <v>0</v>
      </c>
      <c r="W30" s="147">
        <v>0</v>
      </c>
      <c r="X30" s="147">
        <v>0</v>
      </c>
      <c r="Y30" s="147">
        <v>0</v>
      </c>
      <c r="Z30" s="147">
        <v>0</v>
      </c>
      <c r="AA30" s="147">
        <v>0</v>
      </c>
      <c r="AB30" s="147">
        <v>0</v>
      </c>
      <c r="AC30" s="147">
        <v>1</v>
      </c>
      <c r="AD30" s="147">
        <v>0</v>
      </c>
      <c r="AE30" s="147">
        <v>0</v>
      </c>
      <c r="AF30" s="147">
        <v>0</v>
      </c>
      <c r="AG30" s="147">
        <v>0</v>
      </c>
      <c r="AH30" s="147">
        <v>0</v>
      </c>
      <c r="AI30" s="147">
        <v>0</v>
      </c>
      <c r="AJ30" s="147">
        <v>0</v>
      </c>
      <c r="AK30" s="147">
        <v>0</v>
      </c>
      <c r="AL30" s="147">
        <v>0</v>
      </c>
      <c r="AM30" s="148">
        <v>0</v>
      </c>
      <c r="AN30" s="149"/>
    </row>
    <row r="31" spans="1:40" s="64" customFormat="1" ht="17" customHeight="1" x14ac:dyDescent="0.2">
      <c r="A31" s="44" t="s">
        <v>28</v>
      </c>
      <c r="B31" s="90" t="s">
        <v>83</v>
      </c>
      <c r="C31" s="147">
        <v>0</v>
      </c>
      <c r="D31" s="147">
        <v>0</v>
      </c>
      <c r="E31" s="147">
        <v>0</v>
      </c>
      <c r="F31" s="147">
        <v>0</v>
      </c>
      <c r="G31" s="147">
        <v>0</v>
      </c>
      <c r="H31" s="147">
        <v>0</v>
      </c>
      <c r="I31" s="147">
        <v>0</v>
      </c>
      <c r="J31" s="147">
        <v>0</v>
      </c>
      <c r="K31" s="147">
        <v>0</v>
      </c>
      <c r="L31" s="147">
        <v>0</v>
      </c>
      <c r="M31" s="147">
        <v>0</v>
      </c>
      <c r="N31" s="147">
        <v>0</v>
      </c>
      <c r="O31" s="147">
        <v>0</v>
      </c>
      <c r="P31" s="147">
        <v>0</v>
      </c>
      <c r="Q31" s="147">
        <v>0</v>
      </c>
      <c r="R31" s="147">
        <v>0</v>
      </c>
      <c r="S31" s="147">
        <v>0</v>
      </c>
      <c r="T31" s="147">
        <v>0</v>
      </c>
      <c r="U31" s="147">
        <v>0</v>
      </c>
      <c r="V31" s="147">
        <v>0</v>
      </c>
      <c r="W31" s="147">
        <v>0</v>
      </c>
      <c r="X31" s="147">
        <v>0</v>
      </c>
      <c r="Y31" s="147">
        <v>0</v>
      </c>
      <c r="Z31" s="147">
        <v>0</v>
      </c>
      <c r="AA31" s="147">
        <v>0</v>
      </c>
      <c r="AB31" s="147">
        <v>0</v>
      </c>
      <c r="AC31" s="147">
        <v>0</v>
      </c>
      <c r="AD31" s="147">
        <v>1</v>
      </c>
      <c r="AE31" s="147">
        <v>0</v>
      </c>
      <c r="AF31" s="147">
        <v>0</v>
      </c>
      <c r="AG31" s="147">
        <v>0</v>
      </c>
      <c r="AH31" s="147">
        <v>0</v>
      </c>
      <c r="AI31" s="147">
        <v>0</v>
      </c>
      <c r="AJ31" s="147">
        <v>0</v>
      </c>
      <c r="AK31" s="147">
        <v>0</v>
      </c>
      <c r="AL31" s="147">
        <v>0</v>
      </c>
      <c r="AM31" s="148">
        <v>0</v>
      </c>
      <c r="AN31" s="149"/>
    </row>
    <row r="32" spans="1:40" s="64" customFormat="1" ht="17" customHeight="1" x14ac:dyDescent="0.2">
      <c r="A32" s="44" t="s">
        <v>29</v>
      </c>
      <c r="B32" s="90" t="s">
        <v>84</v>
      </c>
      <c r="C32" s="147">
        <v>0</v>
      </c>
      <c r="D32" s="147">
        <v>0</v>
      </c>
      <c r="E32" s="147">
        <v>0</v>
      </c>
      <c r="F32" s="147">
        <v>0</v>
      </c>
      <c r="G32" s="147">
        <v>0</v>
      </c>
      <c r="H32" s="147">
        <v>0</v>
      </c>
      <c r="I32" s="147">
        <v>0</v>
      </c>
      <c r="J32" s="147">
        <v>0</v>
      </c>
      <c r="K32" s="147">
        <v>0</v>
      </c>
      <c r="L32" s="147">
        <v>0</v>
      </c>
      <c r="M32" s="147">
        <v>0</v>
      </c>
      <c r="N32" s="147">
        <v>0</v>
      </c>
      <c r="O32" s="147">
        <v>0</v>
      </c>
      <c r="P32" s="147">
        <v>0</v>
      </c>
      <c r="Q32" s="147">
        <v>0</v>
      </c>
      <c r="R32" s="147">
        <v>0</v>
      </c>
      <c r="S32" s="147">
        <v>0</v>
      </c>
      <c r="T32" s="147">
        <v>0</v>
      </c>
      <c r="U32" s="147">
        <v>0</v>
      </c>
      <c r="V32" s="147">
        <v>0</v>
      </c>
      <c r="W32" s="147">
        <v>0</v>
      </c>
      <c r="X32" s="147">
        <v>0</v>
      </c>
      <c r="Y32" s="147">
        <v>0</v>
      </c>
      <c r="Z32" s="147">
        <v>0</v>
      </c>
      <c r="AA32" s="147">
        <v>0</v>
      </c>
      <c r="AB32" s="147">
        <v>0</v>
      </c>
      <c r="AC32" s="147">
        <v>0</v>
      </c>
      <c r="AD32" s="147">
        <v>0</v>
      </c>
      <c r="AE32" s="147">
        <v>1</v>
      </c>
      <c r="AF32" s="147">
        <v>0</v>
      </c>
      <c r="AG32" s="147">
        <v>0</v>
      </c>
      <c r="AH32" s="147">
        <v>0</v>
      </c>
      <c r="AI32" s="147">
        <v>0</v>
      </c>
      <c r="AJ32" s="147">
        <v>0</v>
      </c>
      <c r="AK32" s="147">
        <v>0</v>
      </c>
      <c r="AL32" s="147">
        <v>0</v>
      </c>
      <c r="AM32" s="148">
        <v>0</v>
      </c>
      <c r="AN32" s="149"/>
    </row>
    <row r="33" spans="1:40" s="64" customFormat="1" ht="17" customHeight="1" x14ac:dyDescent="0.2">
      <c r="A33" s="44" t="s">
        <v>30</v>
      </c>
      <c r="B33" s="90" t="s">
        <v>85</v>
      </c>
      <c r="C33" s="147">
        <v>0</v>
      </c>
      <c r="D33" s="147">
        <v>0</v>
      </c>
      <c r="E33" s="147">
        <v>0</v>
      </c>
      <c r="F33" s="147">
        <v>0</v>
      </c>
      <c r="G33" s="147">
        <v>0</v>
      </c>
      <c r="H33" s="147">
        <v>0</v>
      </c>
      <c r="I33" s="147">
        <v>0</v>
      </c>
      <c r="J33" s="147">
        <v>0</v>
      </c>
      <c r="K33" s="147">
        <v>0</v>
      </c>
      <c r="L33" s="147">
        <v>0</v>
      </c>
      <c r="M33" s="147">
        <v>0</v>
      </c>
      <c r="N33" s="147">
        <v>0</v>
      </c>
      <c r="O33" s="147">
        <v>0</v>
      </c>
      <c r="P33" s="147">
        <v>0</v>
      </c>
      <c r="Q33" s="147">
        <v>0</v>
      </c>
      <c r="R33" s="147">
        <v>0</v>
      </c>
      <c r="S33" s="147">
        <v>0</v>
      </c>
      <c r="T33" s="147">
        <v>0</v>
      </c>
      <c r="U33" s="147">
        <v>0</v>
      </c>
      <c r="V33" s="147">
        <v>0</v>
      </c>
      <c r="W33" s="147">
        <v>0</v>
      </c>
      <c r="X33" s="147">
        <v>0</v>
      </c>
      <c r="Y33" s="147">
        <v>0</v>
      </c>
      <c r="Z33" s="147">
        <v>0</v>
      </c>
      <c r="AA33" s="147">
        <v>0</v>
      </c>
      <c r="AB33" s="147">
        <v>0</v>
      </c>
      <c r="AC33" s="147">
        <v>0</v>
      </c>
      <c r="AD33" s="147">
        <v>0</v>
      </c>
      <c r="AE33" s="147">
        <v>0</v>
      </c>
      <c r="AF33" s="147">
        <v>1</v>
      </c>
      <c r="AG33" s="147">
        <v>0</v>
      </c>
      <c r="AH33" s="147">
        <v>0</v>
      </c>
      <c r="AI33" s="147">
        <v>0</v>
      </c>
      <c r="AJ33" s="147">
        <v>0</v>
      </c>
      <c r="AK33" s="147">
        <v>0</v>
      </c>
      <c r="AL33" s="147">
        <v>0</v>
      </c>
      <c r="AM33" s="148">
        <v>0</v>
      </c>
      <c r="AN33" s="149"/>
    </row>
    <row r="34" spans="1:40" s="64" customFormat="1" ht="17" customHeight="1" x14ac:dyDescent="0.2">
      <c r="A34" s="44" t="s">
        <v>31</v>
      </c>
      <c r="B34" s="90" t="s">
        <v>86</v>
      </c>
      <c r="C34" s="147">
        <v>0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0</v>
      </c>
      <c r="J34" s="147">
        <v>0</v>
      </c>
      <c r="K34" s="147">
        <v>0</v>
      </c>
      <c r="L34" s="147">
        <v>0</v>
      </c>
      <c r="M34" s="147">
        <v>0</v>
      </c>
      <c r="N34" s="147">
        <v>0</v>
      </c>
      <c r="O34" s="147">
        <v>0</v>
      </c>
      <c r="P34" s="147">
        <v>0</v>
      </c>
      <c r="Q34" s="147">
        <v>0</v>
      </c>
      <c r="R34" s="147">
        <v>0</v>
      </c>
      <c r="S34" s="147">
        <v>0</v>
      </c>
      <c r="T34" s="147">
        <v>0</v>
      </c>
      <c r="U34" s="147">
        <v>0</v>
      </c>
      <c r="V34" s="147">
        <v>0</v>
      </c>
      <c r="W34" s="147">
        <v>0</v>
      </c>
      <c r="X34" s="147">
        <v>0</v>
      </c>
      <c r="Y34" s="147">
        <v>0</v>
      </c>
      <c r="Z34" s="147">
        <v>0</v>
      </c>
      <c r="AA34" s="147">
        <v>0</v>
      </c>
      <c r="AB34" s="147">
        <v>0</v>
      </c>
      <c r="AC34" s="147">
        <v>0</v>
      </c>
      <c r="AD34" s="147">
        <v>0</v>
      </c>
      <c r="AE34" s="147">
        <v>0</v>
      </c>
      <c r="AF34" s="147">
        <v>0</v>
      </c>
      <c r="AG34" s="147">
        <v>1</v>
      </c>
      <c r="AH34" s="147">
        <v>0</v>
      </c>
      <c r="AI34" s="147">
        <v>0</v>
      </c>
      <c r="AJ34" s="147">
        <v>0</v>
      </c>
      <c r="AK34" s="147">
        <v>0</v>
      </c>
      <c r="AL34" s="147">
        <v>0</v>
      </c>
      <c r="AM34" s="148">
        <v>0</v>
      </c>
      <c r="AN34" s="149"/>
    </row>
    <row r="35" spans="1:40" s="64" customFormat="1" ht="17" customHeight="1" x14ac:dyDescent="0.2">
      <c r="A35" s="44" t="s">
        <v>32</v>
      </c>
      <c r="B35" s="90" t="s">
        <v>87</v>
      </c>
      <c r="C35" s="147">
        <v>0</v>
      </c>
      <c r="D35" s="147">
        <v>0</v>
      </c>
      <c r="E35" s="147">
        <v>0</v>
      </c>
      <c r="F35" s="147">
        <v>0</v>
      </c>
      <c r="G35" s="147">
        <v>0</v>
      </c>
      <c r="H35" s="147">
        <v>0</v>
      </c>
      <c r="I35" s="147">
        <v>0</v>
      </c>
      <c r="J35" s="147">
        <v>0</v>
      </c>
      <c r="K35" s="147">
        <v>0</v>
      </c>
      <c r="L35" s="147">
        <v>0</v>
      </c>
      <c r="M35" s="147">
        <v>0</v>
      </c>
      <c r="N35" s="147">
        <v>0</v>
      </c>
      <c r="O35" s="147">
        <v>0</v>
      </c>
      <c r="P35" s="147">
        <v>0</v>
      </c>
      <c r="Q35" s="147">
        <v>0</v>
      </c>
      <c r="R35" s="147">
        <v>0</v>
      </c>
      <c r="S35" s="147">
        <v>0</v>
      </c>
      <c r="T35" s="147">
        <v>0</v>
      </c>
      <c r="U35" s="147">
        <v>0</v>
      </c>
      <c r="V35" s="147">
        <v>0</v>
      </c>
      <c r="W35" s="147">
        <v>0</v>
      </c>
      <c r="X35" s="147">
        <v>0</v>
      </c>
      <c r="Y35" s="147">
        <v>0</v>
      </c>
      <c r="Z35" s="147">
        <v>0</v>
      </c>
      <c r="AA35" s="147">
        <v>0</v>
      </c>
      <c r="AB35" s="147">
        <v>0</v>
      </c>
      <c r="AC35" s="147">
        <v>0</v>
      </c>
      <c r="AD35" s="147">
        <v>0</v>
      </c>
      <c r="AE35" s="147">
        <v>0</v>
      </c>
      <c r="AF35" s="147">
        <v>0</v>
      </c>
      <c r="AG35" s="147">
        <v>0</v>
      </c>
      <c r="AH35" s="147">
        <v>1</v>
      </c>
      <c r="AI35" s="147">
        <v>0</v>
      </c>
      <c r="AJ35" s="147">
        <v>0</v>
      </c>
      <c r="AK35" s="147">
        <v>0</v>
      </c>
      <c r="AL35" s="147">
        <v>0</v>
      </c>
      <c r="AM35" s="148">
        <v>0</v>
      </c>
      <c r="AN35" s="149"/>
    </row>
    <row r="36" spans="1:40" s="64" customFormat="1" ht="17" customHeight="1" x14ac:dyDescent="0.2">
      <c r="A36" s="44" t="s">
        <v>33</v>
      </c>
      <c r="B36" s="90" t="s">
        <v>88</v>
      </c>
      <c r="C36" s="147">
        <v>0</v>
      </c>
      <c r="D36" s="147">
        <v>0</v>
      </c>
      <c r="E36" s="147">
        <v>0</v>
      </c>
      <c r="F36" s="147">
        <v>0</v>
      </c>
      <c r="G36" s="147">
        <v>0</v>
      </c>
      <c r="H36" s="147">
        <v>0</v>
      </c>
      <c r="I36" s="147">
        <v>0</v>
      </c>
      <c r="J36" s="147">
        <v>0</v>
      </c>
      <c r="K36" s="147">
        <v>0</v>
      </c>
      <c r="L36" s="147">
        <v>0</v>
      </c>
      <c r="M36" s="147">
        <v>0</v>
      </c>
      <c r="N36" s="147">
        <v>0</v>
      </c>
      <c r="O36" s="147">
        <v>0</v>
      </c>
      <c r="P36" s="147">
        <v>0</v>
      </c>
      <c r="Q36" s="147">
        <v>0</v>
      </c>
      <c r="R36" s="147">
        <v>0</v>
      </c>
      <c r="S36" s="147">
        <v>0</v>
      </c>
      <c r="T36" s="147">
        <v>0</v>
      </c>
      <c r="U36" s="147">
        <v>0</v>
      </c>
      <c r="V36" s="147">
        <v>0</v>
      </c>
      <c r="W36" s="147">
        <v>0</v>
      </c>
      <c r="X36" s="147">
        <v>0</v>
      </c>
      <c r="Y36" s="147">
        <v>0</v>
      </c>
      <c r="Z36" s="147">
        <v>0</v>
      </c>
      <c r="AA36" s="147">
        <v>0</v>
      </c>
      <c r="AB36" s="147">
        <v>0</v>
      </c>
      <c r="AC36" s="147">
        <v>0</v>
      </c>
      <c r="AD36" s="147">
        <v>0</v>
      </c>
      <c r="AE36" s="147">
        <v>0</v>
      </c>
      <c r="AF36" s="147">
        <v>0</v>
      </c>
      <c r="AG36" s="147">
        <v>0</v>
      </c>
      <c r="AH36" s="147">
        <v>0</v>
      </c>
      <c r="AI36" s="147">
        <v>1</v>
      </c>
      <c r="AJ36" s="147">
        <v>0</v>
      </c>
      <c r="AK36" s="147">
        <v>0</v>
      </c>
      <c r="AL36" s="147">
        <v>0</v>
      </c>
      <c r="AM36" s="148">
        <v>0</v>
      </c>
      <c r="AN36" s="149"/>
    </row>
    <row r="37" spans="1:40" s="64" customFormat="1" ht="17" customHeight="1" x14ac:dyDescent="0.2">
      <c r="A37" s="44" t="s">
        <v>34</v>
      </c>
      <c r="B37" s="90" t="s">
        <v>89</v>
      </c>
      <c r="C37" s="147">
        <v>0</v>
      </c>
      <c r="D37" s="147">
        <v>0</v>
      </c>
      <c r="E37" s="147">
        <v>0</v>
      </c>
      <c r="F37" s="147">
        <v>0</v>
      </c>
      <c r="G37" s="147">
        <v>0</v>
      </c>
      <c r="H37" s="147">
        <v>0</v>
      </c>
      <c r="I37" s="147">
        <v>0</v>
      </c>
      <c r="J37" s="147">
        <v>0</v>
      </c>
      <c r="K37" s="147">
        <v>0</v>
      </c>
      <c r="L37" s="147">
        <v>0</v>
      </c>
      <c r="M37" s="147">
        <v>0</v>
      </c>
      <c r="N37" s="147">
        <v>0</v>
      </c>
      <c r="O37" s="147">
        <v>0</v>
      </c>
      <c r="P37" s="147">
        <v>0</v>
      </c>
      <c r="Q37" s="147">
        <v>0</v>
      </c>
      <c r="R37" s="147">
        <v>0</v>
      </c>
      <c r="S37" s="147">
        <v>0</v>
      </c>
      <c r="T37" s="147">
        <v>0</v>
      </c>
      <c r="U37" s="147">
        <v>0</v>
      </c>
      <c r="V37" s="147">
        <v>0</v>
      </c>
      <c r="W37" s="147">
        <v>0</v>
      </c>
      <c r="X37" s="147">
        <v>0</v>
      </c>
      <c r="Y37" s="147">
        <v>0</v>
      </c>
      <c r="Z37" s="147">
        <v>0</v>
      </c>
      <c r="AA37" s="147">
        <v>0</v>
      </c>
      <c r="AB37" s="147">
        <v>0</v>
      </c>
      <c r="AC37" s="147">
        <v>0</v>
      </c>
      <c r="AD37" s="147">
        <v>0</v>
      </c>
      <c r="AE37" s="147">
        <v>0</v>
      </c>
      <c r="AF37" s="147">
        <v>0</v>
      </c>
      <c r="AG37" s="147">
        <v>0</v>
      </c>
      <c r="AH37" s="147">
        <v>0</v>
      </c>
      <c r="AI37" s="147">
        <v>0</v>
      </c>
      <c r="AJ37" s="147">
        <v>1</v>
      </c>
      <c r="AK37" s="147">
        <v>0</v>
      </c>
      <c r="AL37" s="147">
        <v>0</v>
      </c>
      <c r="AM37" s="148">
        <v>0</v>
      </c>
      <c r="AN37" s="149"/>
    </row>
    <row r="38" spans="1:40" s="64" customFormat="1" ht="17" customHeight="1" x14ac:dyDescent="0.2">
      <c r="A38" s="44" t="s">
        <v>35</v>
      </c>
      <c r="B38" s="90" t="s">
        <v>90</v>
      </c>
      <c r="C38" s="147">
        <v>0</v>
      </c>
      <c r="D38" s="147">
        <v>0</v>
      </c>
      <c r="E38" s="147">
        <v>0</v>
      </c>
      <c r="F38" s="147">
        <v>0</v>
      </c>
      <c r="G38" s="147">
        <v>0</v>
      </c>
      <c r="H38" s="147">
        <v>0</v>
      </c>
      <c r="I38" s="147">
        <v>0</v>
      </c>
      <c r="J38" s="147">
        <v>0</v>
      </c>
      <c r="K38" s="147">
        <v>0</v>
      </c>
      <c r="L38" s="147">
        <v>0</v>
      </c>
      <c r="M38" s="147">
        <v>0</v>
      </c>
      <c r="N38" s="147">
        <v>0</v>
      </c>
      <c r="O38" s="147">
        <v>0</v>
      </c>
      <c r="P38" s="147">
        <v>0</v>
      </c>
      <c r="Q38" s="147">
        <v>0</v>
      </c>
      <c r="R38" s="147">
        <v>0</v>
      </c>
      <c r="S38" s="147">
        <v>0</v>
      </c>
      <c r="T38" s="147">
        <v>0</v>
      </c>
      <c r="U38" s="147">
        <v>0</v>
      </c>
      <c r="V38" s="147">
        <v>0</v>
      </c>
      <c r="W38" s="147">
        <v>0</v>
      </c>
      <c r="X38" s="147">
        <v>0</v>
      </c>
      <c r="Y38" s="147">
        <v>0</v>
      </c>
      <c r="Z38" s="147">
        <v>0</v>
      </c>
      <c r="AA38" s="147">
        <v>0</v>
      </c>
      <c r="AB38" s="147">
        <v>0</v>
      </c>
      <c r="AC38" s="147">
        <v>0</v>
      </c>
      <c r="AD38" s="147">
        <v>0</v>
      </c>
      <c r="AE38" s="147">
        <v>0</v>
      </c>
      <c r="AF38" s="147">
        <v>0</v>
      </c>
      <c r="AG38" s="147">
        <v>0</v>
      </c>
      <c r="AH38" s="147">
        <v>0</v>
      </c>
      <c r="AI38" s="147">
        <v>0</v>
      </c>
      <c r="AJ38" s="147">
        <v>0</v>
      </c>
      <c r="AK38" s="147">
        <v>1</v>
      </c>
      <c r="AL38" s="147">
        <v>0</v>
      </c>
      <c r="AM38" s="148">
        <v>0</v>
      </c>
      <c r="AN38" s="149"/>
    </row>
    <row r="39" spans="1:40" s="64" customFormat="1" ht="17" customHeight="1" x14ac:dyDescent="0.2">
      <c r="A39" s="44" t="s">
        <v>36</v>
      </c>
      <c r="B39" s="90" t="s">
        <v>91</v>
      </c>
      <c r="C39" s="147">
        <v>0</v>
      </c>
      <c r="D39" s="147">
        <v>0</v>
      </c>
      <c r="E39" s="147">
        <v>0</v>
      </c>
      <c r="F39" s="147">
        <v>0</v>
      </c>
      <c r="G39" s="147">
        <v>0</v>
      </c>
      <c r="H39" s="147">
        <v>0</v>
      </c>
      <c r="I39" s="147">
        <v>0</v>
      </c>
      <c r="J39" s="147">
        <v>0</v>
      </c>
      <c r="K39" s="147">
        <v>0</v>
      </c>
      <c r="L39" s="147">
        <v>0</v>
      </c>
      <c r="M39" s="147">
        <v>0</v>
      </c>
      <c r="N39" s="147">
        <v>0</v>
      </c>
      <c r="O39" s="147">
        <v>0</v>
      </c>
      <c r="P39" s="147">
        <v>0</v>
      </c>
      <c r="Q39" s="147">
        <v>0</v>
      </c>
      <c r="R39" s="147">
        <v>0</v>
      </c>
      <c r="S39" s="147">
        <v>0</v>
      </c>
      <c r="T39" s="147">
        <v>0</v>
      </c>
      <c r="U39" s="147">
        <v>0</v>
      </c>
      <c r="V39" s="147">
        <v>0</v>
      </c>
      <c r="W39" s="147">
        <v>0</v>
      </c>
      <c r="X39" s="147">
        <v>0</v>
      </c>
      <c r="Y39" s="147">
        <v>0</v>
      </c>
      <c r="Z39" s="147">
        <v>0</v>
      </c>
      <c r="AA39" s="147">
        <v>0</v>
      </c>
      <c r="AB39" s="147">
        <v>0</v>
      </c>
      <c r="AC39" s="147">
        <v>0</v>
      </c>
      <c r="AD39" s="147">
        <v>0</v>
      </c>
      <c r="AE39" s="147">
        <v>0</v>
      </c>
      <c r="AF39" s="147">
        <v>0</v>
      </c>
      <c r="AG39" s="147">
        <v>0</v>
      </c>
      <c r="AH39" s="147">
        <v>0</v>
      </c>
      <c r="AI39" s="147">
        <v>0</v>
      </c>
      <c r="AJ39" s="147">
        <v>0</v>
      </c>
      <c r="AK39" s="147">
        <v>0</v>
      </c>
      <c r="AL39" s="147">
        <v>1</v>
      </c>
      <c r="AM39" s="148">
        <v>0</v>
      </c>
      <c r="AN39" s="149"/>
    </row>
    <row r="40" spans="1:40" s="59" customFormat="1" ht="17" customHeight="1" x14ac:dyDescent="0.2">
      <c r="A40" s="58" t="s">
        <v>37</v>
      </c>
      <c r="B40" s="91" t="s">
        <v>92</v>
      </c>
      <c r="C40" s="150">
        <v>0</v>
      </c>
      <c r="D40" s="150">
        <v>0</v>
      </c>
      <c r="E40" s="150">
        <v>0</v>
      </c>
      <c r="F40" s="150">
        <v>0</v>
      </c>
      <c r="G40" s="150">
        <v>0</v>
      </c>
      <c r="H40" s="150">
        <v>0</v>
      </c>
      <c r="I40" s="150">
        <v>0</v>
      </c>
      <c r="J40" s="150">
        <v>0</v>
      </c>
      <c r="K40" s="150">
        <v>0</v>
      </c>
      <c r="L40" s="150">
        <v>0</v>
      </c>
      <c r="M40" s="150">
        <v>0</v>
      </c>
      <c r="N40" s="150">
        <v>0</v>
      </c>
      <c r="O40" s="150">
        <v>0</v>
      </c>
      <c r="P40" s="150">
        <v>0</v>
      </c>
      <c r="Q40" s="150">
        <v>0</v>
      </c>
      <c r="R40" s="150">
        <v>0</v>
      </c>
      <c r="S40" s="150">
        <v>0</v>
      </c>
      <c r="T40" s="150">
        <v>0</v>
      </c>
      <c r="U40" s="150">
        <v>0</v>
      </c>
      <c r="V40" s="150">
        <v>0</v>
      </c>
      <c r="W40" s="150">
        <v>0</v>
      </c>
      <c r="X40" s="150">
        <v>0</v>
      </c>
      <c r="Y40" s="150">
        <v>0</v>
      </c>
      <c r="Z40" s="150">
        <v>0</v>
      </c>
      <c r="AA40" s="150">
        <v>0</v>
      </c>
      <c r="AB40" s="150">
        <v>0</v>
      </c>
      <c r="AC40" s="150">
        <v>0</v>
      </c>
      <c r="AD40" s="150">
        <v>0</v>
      </c>
      <c r="AE40" s="150">
        <v>0</v>
      </c>
      <c r="AF40" s="150">
        <v>0</v>
      </c>
      <c r="AG40" s="150">
        <v>0</v>
      </c>
      <c r="AH40" s="150">
        <v>0</v>
      </c>
      <c r="AI40" s="150">
        <v>0</v>
      </c>
      <c r="AJ40" s="150">
        <v>0</v>
      </c>
      <c r="AK40" s="150">
        <v>0</v>
      </c>
      <c r="AL40" s="150">
        <v>0</v>
      </c>
      <c r="AM40" s="151">
        <v>1</v>
      </c>
      <c r="AN40" s="150"/>
    </row>
    <row r="41" spans="1:40" s="64" customFormat="1" ht="17" customHeight="1" x14ac:dyDescent="0.2">
      <c r="A41" s="63"/>
      <c r="C41" s="149"/>
      <c r="D41" s="149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>
        <f>SUM(C4:AM40)</f>
        <v>37</v>
      </c>
    </row>
  </sheetData>
  <mergeCells count="1">
    <mergeCell ref="A2:B3"/>
  </mergeCells>
  <phoneticPr fontId="1"/>
  <pageMargins left="0.7" right="0.7" top="0.75" bottom="0.75" header="0.3" footer="0.3"/>
  <pageSetup paperSize="9" scale="72" fitToWidth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51BFD-ECC7-4E4A-B1A6-871C79674660}">
  <sheetPr codeName="Sheet5">
    <tabColor theme="5" tint="0.79998168889431442"/>
    <pageSetUpPr fitToPage="1"/>
  </sheetPr>
  <dimension ref="A1:AN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4" customHeight="1" x14ac:dyDescent="0.2"/>
  <cols>
    <col min="1" max="1" width="6.6328125" style="5" customWidth="1"/>
    <col min="2" max="2" width="30.6328125" style="4" customWidth="1"/>
    <col min="3" max="41" width="11.6328125" style="4" customWidth="1"/>
    <col min="42" max="43" width="13.6328125" style="4" customWidth="1"/>
    <col min="44" max="16384" width="8.7265625" style="4"/>
  </cols>
  <sheetData>
    <row r="1" spans="1:39" ht="24" customHeight="1" x14ac:dyDescent="0.2">
      <c r="A1" s="25"/>
      <c r="B1" s="3"/>
      <c r="C1" s="3"/>
      <c r="D1" s="3"/>
      <c r="E1" s="3"/>
      <c r="F1" s="3"/>
    </row>
    <row r="2" spans="1:39" ht="20" customHeight="1" x14ac:dyDescent="0.2">
      <c r="A2" s="198" t="s">
        <v>215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39" ht="37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39" s="64" customFormat="1" ht="17" customHeight="1" x14ac:dyDescent="0.2">
      <c r="A4" s="44" t="s">
        <v>1</v>
      </c>
      <c r="B4" s="90" t="s">
        <v>57</v>
      </c>
      <c r="C4" s="46">
        <f>-X!$BG4/(MMULT(A!$C4:$AM4,X!$BI$4:$BI$40)+X!$AU4)</f>
        <v>0.68837116849677704</v>
      </c>
      <c r="D4" s="46">
        <v>0</v>
      </c>
      <c r="E4" s="46">
        <v>0</v>
      </c>
      <c r="F4" s="46">
        <v>0</v>
      </c>
      <c r="G4" s="46">
        <v>0</v>
      </c>
      <c r="H4" s="46">
        <v>0</v>
      </c>
      <c r="I4" s="46">
        <v>0</v>
      </c>
      <c r="J4" s="46">
        <v>0</v>
      </c>
      <c r="K4" s="46">
        <v>0</v>
      </c>
      <c r="L4" s="46">
        <v>0</v>
      </c>
      <c r="M4" s="46">
        <v>0</v>
      </c>
      <c r="N4" s="46">
        <v>0</v>
      </c>
      <c r="O4" s="46">
        <v>0</v>
      </c>
      <c r="P4" s="46">
        <v>0</v>
      </c>
      <c r="Q4" s="46">
        <v>0</v>
      </c>
      <c r="R4" s="46">
        <v>0</v>
      </c>
      <c r="S4" s="46">
        <v>0</v>
      </c>
      <c r="T4" s="46">
        <v>0</v>
      </c>
      <c r="U4" s="46">
        <v>0</v>
      </c>
      <c r="V4" s="46">
        <v>0</v>
      </c>
      <c r="W4" s="46">
        <v>0</v>
      </c>
      <c r="X4" s="46">
        <v>0</v>
      </c>
      <c r="Y4" s="46">
        <v>0</v>
      </c>
      <c r="Z4" s="46">
        <v>0</v>
      </c>
      <c r="AA4" s="46">
        <v>0</v>
      </c>
      <c r="AB4" s="46">
        <v>0</v>
      </c>
      <c r="AC4" s="46">
        <v>0</v>
      </c>
      <c r="AD4" s="46">
        <v>0</v>
      </c>
      <c r="AE4" s="46">
        <v>0</v>
      </c>
      <c r="AF4" s="46">
        <v>0</v>
      </c>
      <c r="AG4" s="46">
        <v>0</v>
      </c>
      <c r="AH4" s="46">
        <v>0</v>
      </c>
      <c r="AI4" s="46">
        <v>0</v>
      </c>
      <c r="AJ4" s="46">
        <v>0</v>
      </c>
      <c r="AK4" s="46">
        <v>0</v>
      </c>
      <c r="AL4" s="46">
        <v>0</v>
      </c>
      <c r="AM4" s="47">
        <v>0</v>
      </c>
    </row>
    <row r="5" spans="1:39" s="64" customFormat="1" ht="17" customHeight="1" x14ac:dyDescent="0.2">
      <c r="A5" s="44" t="s">
        <v>2</v>
      </c>
      <c r="B5" s="90" t="s">
        <v>58</v>
      </c>
      <c r="C5" s="46">
        <v>0</v>
      </c>
      <c r="D5" s="46">
        <f>-X!$BG5/(MMULT(A!$C5:$AM5,X!$BI$4:$BI$40)+X!$AU5)</f>
        <v>0.99376059817543005</v>
      </c>
      <c r="E5" s="46">
        <v>0</v>
      </c>
      <c r="F5" s="46">
        <v>0</v>
      </c>
      <c r="G5" s="46">
        <v>0</v>
      </c>
      <c r="H5" s="46">
        <v>0</v>
      </c>
      <c r="I5" s="46">
        <v>0</v>
      </c>
      <c r="J5" s="46">
        <v>0</v>
      </c>
      <c r="K5" s="46">
        <v>0</v>
      </c>
      <c r="L5" s="46">
        <v>0</v>
      </c>
      <c r="M5" s="46">
        <v>0</v>
      </c>
      <c r="N5" s="46">
        <v>0</v>
      </c>
      <c r="O5" s="46">
        <v>0</v>
      </c>
      <c r="P5" s="46">
        <v>0</v>
      </c>
      <c r="Q5" s="46">
        <v>0</v>
      </c>
      <c r="R5" s="46">
        <v>0</v>
      </c>
      <c r="S5" s="46">
        <v>0</v>
      </c>
      <c r="T5" s="46">
        <v>0</v>
      </c>
      <c r="U5" s="46">
        <v>0</v>
      </c>
      <c r="V5" s="46">
        <v>0</v>
      </c>
      <c r="W5" s="46">
        <v>0</v>
      </c>
      <c r="X5" s="46">
        <v>0</v>
      </c>
      <c r="Y5" s="46">
        <v>0</v>
      </c>
      <c r="Z5" s="46">
        <v>0</v>
      </c>
      <c r="AA5" s="46">
        <v>0</v>
      </c>
      <c r="AB5" s="46">
        <v>0</v>
      </c>
      <c r="AC5" s="46">
        <v>0</v>
      </c>
      <c r="AD5" s="46">
        <v>0</v>
      </c>
      <c r="AE5" s="46">
        <v>0</v>
      </c>
      <c r="AF5" s="46">
        <v>0</v>
      </c>
      <c r="AG5" s="46">
        <v>0</v>
      </c>
      <c r="AH5" s="46">
        <v>0</v>
      </c>
      <c r="AI5" s="46">
        <v>0</v>
      </c>
      <c r="AJ5" s="46">
        <v>0</v>
      </c>
      <c r="AK5" s="46">
        <v>0</v>
      </c>
      <c r="AL5" s="46">
        <v>0</v>
      </c>
      <c r="AM5" s="47">
        <v>0</v>
      </c>
    </row>
    <row r="6" spans="1:39" s="64" customFormat="1" ht="17" customHeight="1" x14ac:dyDescent="0.2">
      <c r="A6" s="44" t="s">
        <v>3</v>
      </c>
      <c r="B6" s="90" t="s">
        <v>59</v>
      </c>
      <c r="C6" s="46">
        <v>0</v>
      </c>
      <c r="D6" s="46">
        <v>0</v>
      </c>
      <c r="E6" s="46">
        <f>-X!$BG6/(MMULT(A!$C6:$AM6,X!$BI$4:$BI$40)+X!$AU6)</f>
        <v>0.7263968310719453</v>
      </c>
      <c r="F6" s="46">
        <v>0</v>
      </c>
      <c r="G6" s="46">
        <v>0</v>
      </c>
      <c r="H6" s="46">
        <v>0</v>
      </c>
      <c r="I6" s="46">
        <v>0</v>
      </c>
      <c r="J6" s="46">
        <v>0</v>
      </c>
      <c r="K6" s="46">
        <v>0</v>
      </c>
      <c r="L6" s="46">
        <v>0</v>
      </c>
      <c r="M6" s="46">
        <v>0</v>
      </c>
      <c r="N6" s="46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v>0</v>
      </c>
      <c r="X6" s="46">
        <v>0</v>
      </c>
      <c r="Y6" s="46">
        <v>0</v>
      </c>
      <c r="Z6" s="46">
        <v>0</v>
      </c>
      <c r="AA6" s="46">
        <v>0</v>
      </c>
      <c r="AB6" s="46">
        <v>0</v>
      </c>
      <c r="AC6" s="46">
        <v>0</v>
      </c>
      <c r="AD6" s="46">
        <v>0</v>
      </c>
      <c r="AE6" s="46">
        <v>0</v>
      </c>
      <c r="AF6" s="46">
        <v>0</v>
      </c>
      <c r="AG6" s="46">
        <v>0</v>
      </c>
      <c r="AH6" s="46">
        <v>0</v>
      </c>
      <c r="AI6" s="46">
        <v>0</v>
      </c>
      <c r="AJ6" s="46">
        <v>0</v>
      </c>
      <c r="AK6" s="46">
        <v>0</v>
      </c>
      <c r="AL6" s="46">
        <v>0</v>
      </c>
      <c r="AM6" s="47">
        <v>0</v>
      </c>
    </row>
    <row r="7" spans="1:39" s="64" customFormat="1" ht="17" customHeight="1" x14ac:dyDescent="0.2">
      <c r="A7" s="44" t="s">
        <v>4</v>
      </c>
      <c r="B7" s="90" t="s">
        <v>60</v>
      </c>
      <c r="C7" s="46">
        <v>0</v>
      </c>
      <c r="D7" s="46">
        <v>0</v>
      </c>
      <c r="E7" s="46">
        <v>0</v>
      </c>
      <c r="F7" s="46">
        <f>-X!$BG7/(MMULT(A!$C7:$AM7,X!$BI$4:$BI$40)+X!$AU7)</f>
        <v>0.90364354642659739</v>
      </c>
      <c r="G7" s="46">
        <v>0</v>
      </c>
      <c r="H7" s="46">
        <v>0</v>
      </c>
      <c r="I7" s="46">
        <v>0</v>
      </c>
      <c r="J7" s="46">
        <v>0</v>
      </c>
      <c r="K7" s="46">
        <v>0</v>
      </c>
      <c r="L7" s="46">
        <v>0</v>
      </c>
      <c r="M7" s="46">
        <v>0</v>
      </c>
      <c r="N7" s="46">
        <v>0</v>
      </c>
      <c r="O7" s="46">
        <v>0</v>
      </c>
      <c r="P7" s="46">
        <v>0</v>
      </c>
      <c r="Q7" s="46">
        <v>0</v>
      </c>
      <c r="R7" s="46">
        <v>0</v>
      </c>
      <c r="S7" s="46">
        <v>0</v>
      </c>
      <c r="T7" s="46">
        <v>0</v>
      </c>
      <c r="U7" s="46">
        <v>0</v>
      </c>
      <c r="V7" s="46">
        <v>0</v>
      </c>
      <c r="W7" s="46">
        <v>0</v>
      </c>
      <c r="X7" s="46">
        <v>0</v>
      </c>
      <c r="Y7" s="46">
        <v>0</v>
      </c>
      <c r="Z7" s="46">
        <v>0</v>
      </c>
      <c r="AA7" s="46">
        <v>0</v>
      </c>
      <c r="AB7" s="46">
        <v>0</v>
      </c>
      <c r="AC7" s="46">
        <v>0</v>
      </c>
      <c r="AD7" s="46">
        <v>0</v>
      </c>
      <c r="AE7" s="46">
        <v>0</v>
      </c>
      <c r="AF7" s="46">
        <v>0</v>
      </c>
      <c r="AG7" s="46">
        <v>0</v>
      </c>
      <c r="AH7" s="46">
        <v>0</v>
      </c>
      <c r="AI7" s="46">
        <v>0</v>
      </c>
      <c r="AJ7" s="46">
        <v>0</v>
      </c>
      <c r="AK7" s="46">
        <v>0</v>
      </c>
      <c r="AL7" s="46">
        <v>0</v>
      </c>
      <c r="AM7" s="47">
        <v>0</v>
      </c>
    </row>
    <row r="8" spans="1:39" s="64" customFormat="1" ht="17" customHeight="1" x14ac:dyDescent="0.2">
      <c r="A8" s="44" t="s">
        <v>5</v>
      </c>
      <c r="B8" s="90" t="s">
        <v>61</v>
      </c>
      <c r="C8" s="46">
        <v>0</v>
      </c>
      <c r="D8" s="46">
        <v>0</v>
      </c>
      <c r="E8" s="46">
        <v>0</v>
      </c>
      <c r="F8" s="46">
        <v>0</v>
      </c>
      <c r="G8" s="46">
        <f>-X!$BG8/(MMULT(A!$C8:$AM8,X!$BI$4:$BI$40)+X!$AU8)</f>
        <v>0.68572636887279048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7">
        <v>0</v>
      </c>
    </row>
    <row r="9" spans="1:39" s="64" customFormat="1" ht="17" customHeight="1" x14ac:dyDescent="0.2">
      <c r="A9" s="44" t="s">
        <v>6</v>
      </c>
      <c r="B9" s="90" t="s">
        <v>62</v>
      </c>
      <c r="C9" s="46">
        <v>0</v>
      </c>
      <c r="D9" s="46">
        <v>0</v>
      </c>
      <c r="E9" s="46">
        <v>0</v>
      </c>
      <c r="F9" s="46">
        <v>0</v>
      </c>
      <c r="G9" s="46">
        <v>0</v>
      </c>
      <c r="H9" s="46">
        <f>-X!$BG9/(MMULT(A!$C9:$AM9,X!$BI$4:$BI$40)+X!$AU9)</f>
        <v>0.80905296735143983</v>
      </c>
      <c r="I9" s="46">
        <v>0</v>
      </c>
      <c r="J9" s="46">
        <v>0</v>
      </c>
      <c r="K9" s="46">
        <v>0</v>
      </c>
      <c r="L9" s="46">
        <v>0</v>
      </c>
      <c r="M9" s="46">
        <v>0</v>
      </c>
      <c r="N9" s="46">
        <v>0</v>
      </c>
      <c r="O9" s="46">
        <v>0</v>
      </c>
      <c r="P9" s="46">
        <v>0</v>
      </c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W9" s="46">
        <v>0</v>
      </c>
      <c r="X9" s="46">
        <v>0</v>
      </c>
      <c r="Y9" s="46">
        <v>0</v>
      </c>
      <c r="Z9" s="46">
        <v>0</v>
      </c>
      <c r="AA9" s="46">
        <v>0</v>
      </c>
      <c r="AB9" s="46">
        <v>0</v>
      </c>
      <c r="AC9" s="46">
        <v>0</v>
      </c>
      <c r="AD9" s="46">
        <v>0</v>
      </c>
      <c r="AE9" s="46">
        <v>0</v>
      </c>
      <c r="AF9" s="46">
        <v>0</v>
      </c>
      <c r="AG9" s="46">
        <v>0</v>
      </c>
      <c r="AH9" s="46">
        <v>0</v>
      </c>
      <c r="AI9" s="46">
        <v>0</v>
      </c>
      <c r="AJ9" s="46">
        <v>0</v>
      </c>
      <c r="AK9" s="46">
        <v>0</v>
      </c>
      <c r="AL9" s="46">
        <v>0</v>
      </c>
      <c r="AM9" s="47">
        <v>0</v>
      </c>
    </row>
    <row r="10" spans="1:39" s="64" customFormat="1" ht="17" customHeight="1" x14ac:dyDescent="0.2">
      <c r="A10" s="44" t="s">
        <v>7</v>
      </c>
      <c r="B10" s="90" t="s">
        <v>63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f>-X!$BG10/(MMULT(A!$C10:$AM10,X!$BI$4:$BI$40)+X!$AU10)</f>
        <v>0.49887266353038912</v>
      </c>
      <c r="J10" s="46">
        <v>0</v>
      </c>
      <c r="K10" s="46">
        <v>0</v>
      </c>
      <c r="L10" s="46">
        <v>0</v>
      </c>
      <c r="M10" s="46">
        <v>0</v>
      </c>
      <c r="N10" s="46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  <c r="W10" s="46">
        <v>0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46">
        <v>0</v>
      </c>
      <c r="AD10" s="46">
        <v>0</v>
      </c>
      <c r="AE10" s="46">
        <v>0</v>
      </c>
      <c r="AF10" s="46">
        <v>0</v>
      </c>
      <c r="AG10" s="46">
        <v>0</v>
      </c>
      <c r="AH10" s="46">
        <v>0</v>
      </c>
      <c r="AI10" s="46">
        <v>0</v>
      </c>
      <c r="AJ10" s="46">
        <v>0</v>
      </c>
      <c r="AK10" s="46">
        <v>0</v>
      </c>
      <c r="AL10" s="46">
        <v>0</v>
      </c>
      <c r="AM10" s="47">
        <v>0</v>
      </c>
    </row>
    <row r="11" spans="1:39" s="64" customFormat="1" ht="17" customHeight="1" x14ac:dyDescent="0.2">
      <c r="A11" s="44" t="s">
        <v>8</v>
      </c>
      <c r="B11" s="90" t="s">
        <v>64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f>-X!$BG11/(MMULT(A!$C11:$AM11,X!$BI$4:$BI$40)+X!$AU11)</f>
        <v>0.60946086119600229</v>
      </c>
      <c r="K11" s="46">
        <v>0</v>
      </c>
      <c r="L11" s="46">
        <v>0</v>
      </c>
      <c r="M11" s="46">
        <v>0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0</v>
      </c>
      <c r="AE11" s="46">
        <v>0</v>
      </c>
      <c r="AF11" s="46">
        <v>0</v>
      </c>
      <c r="AG11" s="46">
        <v>0</v>
      </c>
      <c r="AH11" s="46">
        <v>0</v>
      </c>
      <c r="AI11" s="46">
        <v>0</v>
      </c>
      <c r="AJ11" s="46">
        <v>0</v>
      </c>
      <c r="AK11" s="46">
        <v>0</v>
      </c>
      <c r="AL11" s="46">
        <v>0</v>
      </c>
      <c r="AM11" s="47">
        <v>0</v>
      </c>
    </row>
    <row r="12" spans="1:39" s="64" customFormat="1" ht="17" customHeight="1" x14ac:dyDescent="0.2">
      <c r="A12" s="44" t="s">
        <v>9</v>
      </c>
      <c r="B12" s="90" t="s">
        <v>65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f>-X!$BG12/(MMULT(A!$C12:$AM12,X!$BI$4:$BI$40)+X!$AU12)</f>
        <v>0.63313457379245264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7">
        <v>0</v>
      </c>
    </row>
    <row r="13" spans="1:39" s="64" customFormat="1" ht="17" customHeight="1" x14ac:dyDescent="0.2">
      <c r="A13" s="44" t="s">
        <v>10</v>
      </c>
      <c r="B13" s="90" t="s">
        <v>66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f>-X!$BG13/(MMULT(A!$C13:$AM13,X!$BI$4:$BI$40)+X!$AU13)</f>
        <v>0.46751731297566634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46">
        <v>0</v>
      </c>
      <c r="AD13" s="46">
        <v>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0</v>
      </c>
      <c r="AL13" s="46">
        <v>0</v>
      </c>
      <c r="AM13" s="47">
        <v>0</v>
      </c>
    </row>
    <row r="14" spans="1:39" s="64" customFormat="1" ht="17" customHeight="1" x14ac:dyDescent="0.2">
      <c r="A14" s="44" t="s">
        <v>11</v>
      </c>
      <c r="B14" s="90" t="s">
        <v>67</v>
      </c>
      <c r="C14" s="46">
        <v>0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f>-X!$BG14/(MMULT(A!$C14:$AM14,X!$BI$4:$BI$40)+X!$AU14)</f>
        <v>0.7504133776285421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0</v>
      </c>
      <c r="AK14" s="46">
        <v>0</v>
      </c>
      <c r="AL14" s="46">
        <v>0</v>
      </c>
      <c r="AM14" s="47">
        <v>0</v>
      </c>
    </row>
    <row r="15" spans="1:39" s="64" customFormat="1" ht="17" customHeight="1" x14ac:dyDescent="0.2">
      <c r="A15" s="44" t="s">
        <v>12</v>
      </c>
      <c r="B15" s="90" t="s">
        <v>68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f>-X!$BG15/(MMULT(A!$C15:$AM15,X!$BI$4:$BI$40)+X!$AU15)</f>
        <v>0.49874312775815344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7">
        <v>0</v>
      </c>
    </row>
    <row r="16" spans="1:39" s="64" customFormat="1" ht="17" customHeight="1" x14ac:dyDescent="0.2">
      <c r="A16" s="44" t="s">
        <v>13</v>
      </c>
      <c r="B16" s="90" t="s">
        <v>69</v>
      </c>
      <c r="C16" s="46">
        <v>0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0</v>
      </c>
      <c r="O16" s="46">
        <f>-X!$BG16/(MMULT(A!$C16:$AM16,X!$BI$4:$BI$40)+X!$AU16)</f>
        <v>0.61613303509132789</v>
      </c>
      <c r="P16" s="46">
        <v>0</v>
      </c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0</v>
      </c>
      <c r="AE16" s="46">
        <v>0</v>
      </c>
      <c r="AF16" s="46">
        <v>0</v>
      </c>
      <c r="AG16" s="46">
        <v>0</v>
      </c>
      <c r="AH16" s="46">
        <v>0</v>
      </c>
      <c r="AI16" s="46">
        <v>0</v>
      </c>
      <c r="AJ16" s="46">
        <v>0</v>
      </c>
      <c r="AK16" s="46">
        <v>0</v>
      </c>
      <c r="AL16" s="46">
        <v>0</v>
      </c>
      <c r="AM16" s="47">
        <v>0</v>
      </c>
    </row>
    <row r="17" spans="1:39" s="64" customFormat="1" ht="17" customHeight="1" x14ac:dyDescent="0.2">
      <c r="A17" s="44" t="s">
        <v>14</v>
      </c>
      <c r="B17" s="90" t="s">
        <v>70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f>-X!$BG17/(MMULT(A!$C17:$AM17,X!$BI$4:$BI$40)+X!$AU17)</f>
        <v>0.57156917628897352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7">
        <v>0</v>
      </c>
    </row>
    <row r="18" spans="1:39" s="64" customFormat="1" ht="17" customHeight="1" x14ac:dyDescent="0.2">
      <c r="A18" s="44" t="s">
        <v>15</v>
      </c>
      <c r="B18" s="90" t="s">
        <v>71</v>
      </c>
      <c r="C18" s="46">
        <v>0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f>-X!$BG18/(MMULT(A!$C18:$AM18,X!$BI$4:$BI$40)+X!$AU18)</f>
        <v>0.76660722875288234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  <c r="AE18" s="46">
        <v>0</v>
      </c>
      <c r="AF18" s="46">
        <v>0</v>
      </c>
      <c r="AG18" s="46">
        <v>0</v>
      </c>
      <c r="AH18" s="46">
        <v>0</v>
      </c>
      <c r="AI18" s="46">
        <v>0</v>
      </c>
      <c r="AJ18" s="46">
        <v>0</v>
      </c>
      <c r="AK18" s="46">
        <v>0</v>
      </c>
      <c r="AL18" s="46">
        <v>0</v>
      </c>
      <c r="AM18" s="47">
        <v>0</v>
      </c>
    </row>
    <row r="19" spans="1:39" s="64" customFormat="1" ht="17" customHeight="1" x14ac:dyDescent="0.2">
      <c r="A19" s="44" t="s">
        <v>16</v>
      </c>
      <c r="B19" s="90" t="s">
        <v>72</v>
      </c>
      <c r="C19" s="46">
        <v>0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f>-X!$BG19/(MMULT(A!$C19:$AM19,X!$BI$4:$BI$40)+X!$AU19)</f>
        <v>0.84900577752928752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46">
        <v>0</v>
      </c>
      <c r="AD19" s="46">
        <v>0</v>
      </c>
      <c r="AE19" s="46">
        <v>0</v>
      </c>
      <c r="AF19" s="46">
        <v>0</v>
      </c>
      <c r="AG19" s="46">
        <v>0</v>
      </c>
      <c r="AH19" s="46">
        <v>0</v>
      </c>
      <c r="AI19" s="46">
        <v>0</v>
      </c>
      <c r="AJ19" s="46">
        <v>0</v>
      </c>
      <c r="AK19" s="46">
        <v>0</v>
      </c>
      <c r="AL19" s="46">
        <v>0</v>
      </c>
      <c r="AM19" s="47">
        <v>0</v>
      </c>
    </row>
    <row r="20" spans="1:39" s="64" customFormat="1" ht="17" customHeight="1" x14ac:dyDescent="0.2">
      <c r="A20" s="44" t="s">
        <v>17</v>
      </c>
      <c r="B20" s="90" t="s">
        <v>73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  <c r="R20" s="46">
        <v>0</v>
      </c>
      <c r="S20" s="46">
        <f>-X!$BG20/(MMULT(A!$C20:$AM20,X!$BI$4:$BI$40)+X!$AU20)</f>
        <v>0.44858372546433067</v>
      </c>
      <c r="T20" s="46">
        <v>0</v>
      </c>
      <c r="U20" s="46"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  <c r="AE20" s="46">
        <v>0</v>
      </c>
      <c r="AF20" s="46">
        <v>0</v>
      </c>
      <c r="AG20" s="46">
        <v>0</v>
      </c>
      <c r="AH20" s="46">
        <v>0</v>
      </c>
      <c r="AI20" s="46">
        <v>0</v>
      </c>
      <c r="AJ20" s="46">
        <v>0</v>
      </c>
      <c r="AK20" s="46">
        <v>0</v>
      </c>
      <c r="AL20" s="46">
        <v>0</v>
      </c>
      <c r="AM20" s="47">
        <v>0</v>
      </c>
    </row>
    <row r="21" spans="1:39" s="64" customFormat="1" ht="17" customHeight="1" x14ac:dyDescent="0.2">
      <c r="A21" s="44" t="s">
        <v>18</v>
      </c>
      <c r="B21" s="90" t="s">
        <v>74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f>-X!$BG21/(MMULT(A!$C21:$AM21,X!$BI$4:$BI$40)+X!$AU21)</f>
        <v>0.95232277464344706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0</v>
      </c>
      <c r="AK21" s="46">
        <v>0</v>
      </c>
      <c r="AL21" s="46">
        <v>0</v>
      </c>
      <c r="AM21" s="47">
        <v>0</v>
      </c>
    </row>
    <row r="22" spans="1:39" s="64" customFormat="1" ht="17" customHeight="1" x14ac:dyDescent="0.2">
      <c r="A22" s="44" t="s">
        <v>19</v>
      </c>
      <c r="B22" s="90" t="s">
        <v>75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6">
        <v>0</v>
      </c>
      <c r="U22" s="46">
        <f>-X!$BG22/(MMULT(A!$C22:$AM22,X!$BI$4:$BI$40)+X!$AU22)</f>
        <v>0.40508311341223674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6">
        <v>0</v>
      </c>
      <c r="AD22" s="46">
        <v>0</v>
      </c>
      <c r="AE22" s="46">
        <v>0</v>
      </c>
      <c r="AF22" s="46">
        <v>0</v>
      </c>
      <c r="AG22" s="46">
        <v>0</v>
      </c>
      <c r="AH22" s="46">
        <v>0</v>
      </c>
      <c r="AI22" s="46">
        <v>0</v>
      </c>
      <c r="AJ22" s="46">
        <v>0</v>
      </c>
      <c r="AK22" s="46">
        <v>0</v>
      </c>
      <c r="AL22" s="46">
        <v>0</v>
      </c>
      <c r="AM22" s="47">
        <v>0</v>
      </c>
    </row>
    <row r="23" spans="1:39" s="64" customFormat="1" ht="17" customHeight="1" x14ac:dyDescent="0.2">
      <c r="A23" s="44" t="s">
        <v>20</v>
      </c>
      <c r="B23" s="90" t="s">
        <v>76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f>-X!$BG23/(MMULT(A!$C23:$AM23,X!$BI$4:$BI$40)+X!$AU23)</f>
        <v>0.67092446004780781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7">
        <v>0</v>
      </c>
    </row>
    <row r="24" spans="1:39" s="64" customFormat="1" ht="17" customHeight="1" x14ac:dyDescent="0.2">
      <c r="A24" s="44" t="s">
        <v>21</v>
      </c>
      <c r="B24" s="90" t="s">
        <v>77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f>-X!$BG24/(MMULT(A!$C24:$AM24,X!$BI$4:$BI$40)+X!$AU24)</f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0</v>
      </c>
      <c r="AJ24" s="46">
        <v>0</v>
      </c>
      <c r="AK24" s="46">
        <v>0</v>
      </c>
      <c r="AL24" s="46">
        <v>0</v>
      </c>
      <c r="AM24" s="47">
        <v>0</v>
      </c>
    </row>
    <row r="25" spans="1:39" s="64" customFormat="1" ht="17" customHeight="1" x14ac:dyDescent="0.2">
      <c r="A25" s="44" t="s">
        <v>22</v>
      </c>
      <c r="B25" s="90" t="s">
        <v>176</v>
      </c>
      <c r="C25" s="46">
        <v>0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f>-X!$BG25/(MMULT(A!$C25:$AM25,X!$BI$4:$BI$40)+X!$AU25)</f>
        <v>0.2319283364869964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  <c r="AE25" s="46">
        <v>0</v>
      </c>
      <c r="AF25" s="46">
        <v>0</v>
      </c>
      <c r="AG25" s="46">
        <v>0</v>
      </c>
      <c r="AH25" s="46">
        <v>0</v>
      </c>
      <c r="AI25" s="46">
        <v>0</v>
      </c>
      <c r="AJ25" s="46">
        <v>0</v>
      </c>
      <c r="AK25" s="46">
        <v>0</v>
      </c>
      <c r="AL25" s="46">
        <v>0</v>
      </c>
      <c r="AM25" s="47">
        <v>0</v>
      </c>
    </row>
    <row r="26" spans="1:39" s="64" customFormat="1" ht="17" customHeight="1" x14ac:dyDescent="0.2">
      <c r="A26" s="44" t="s">
        <v>23</v>
      </c>
      <c r="B26" s="90" t="s">
        <v>78</v>
      </c>
      <c r="C26" s="46">
        <v>0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f>-X!$BG26/(MMULT(A!$C26:$AM26,X!$BI$4:$BI$40)+X!$AU26)</f>
        <v>0.11040840962824243</v>
      </c>
      <c r="Z26" s="46">
        <v>0</v>
      </c>
      <c r="AA26" s="46">
        <v>0</v>
      </c>
      <c r="AB26" s="46">
        <v>0</v>
      </c>
      <c r="AC26" s="46">
        <v>0</v>
      </c>
      <c r="AD26" s="46">
        <v>0</v>
      </c>
      <c r="AE26" s="46">
        <v>0</v>
      </c>
      <c r="AF26" s="46">
        <v>0</v>
      </c>
      <c r="AG26" s="46">
        <v>0</v>
      </c>
      <c r="AH26" s="46">
        <v>0</v>
      </c>
      <c r="AI26" s="46">
        <v>0</v>
      </c>
      <c r="AJ26" s="46">
        <v>0</v>
      </c>
      <c r="AK26" s="46">
        <v>0</v>
      </c>
      <c r="AL26" s="46">
        <v>0</v>
      </c>
      <c r="AM26" s="47">
        <v>0</v>
      </c>
    </row>
    <row r="27" spans="1:39" s="64" customFormat="1" ht="17" customHeight="1" x14ac:dyDescent="0.2">
      <c r="A27" s="44" t="s">
        <v>24</v>
      </c>
      <c r="B27" s="90" t="s">
        <v>79</v>
      </c>
      <c r="C27" s="46">
        <v>0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f>-X!$BG27/(MMULT(A!$C27:$AM27,X!$BI$4:$BI$40)+X!$AU27)</f>
        <v>0.72314417056249503</v>
      </c>
      <c r="AA27" s="46">
        <v>0</v>
      </c>
      <c r="AB27" s="46">
        <v>0</v>
      </c>
      <c r="AC27" s="46">
        <v>0</v>
      </c>
      <c r="AD27" s="46">
        <v>0</v>
      </c>
      <c r="AE27" s="46">
        <v>0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7">
        <v>0</v>
      </c>
    </row>
    <row r="28" spans="1:39" s="64" customFormat="1" ht="17" customHeight="1" x14ac:dyDescent="0.2">
      <c r="A28" s="44" t="s">
        <v>25</v>
      </c>
      <c r="B28" s="90" t="s">
        <v>80</v>
      </c>
      <c r="C28" s="46">
        <v>0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f>-X!$BG28/(MMULT(A!$C28:$AM28,X!$BI$4:$BI$40)+X!$AU28)</f>
        <v>0.15383562088218106</v>
      </c>
      <c r="AB28" s="46">
        <v>0</v>
      </c>
      <c r="AC28" s="46">
        <v>0</v>
      </c>
      <c r="AD28" s="46">
        <v>0</v>
      </c>
      <c r="AE28" s="46">
        <v>0</v>
      </c>
      <c r="AF28" s="46">
        <v>0</v>
      </c>
      <c r="AG28" s="46">
        <v>0</v>
      </c>
      <c r="AH28" s="46">
        <v>0</v>
      </c>
      <c r="AI28" s="46">
        <v>0</v>
      </c>
      <c r="AJ28" s="46">
        <v>0</v>
      </c>
      <c r="AK28" s="46">
        <v>0</v>
      </c>
      <c r="AL28" s="46">
        <v>0</v>
      </c>
      <c r="AM28" s="47">
        <v>0</v>
      </c>
    </row>
    <row r="29" spans="1:39" s="64" customFormat="1" ht="17" customHeight="1" x14ac:dyDescent="0.2">
      <c r="A29" s="44" t="s">
        <v>26</v>
      </c>
      <c r="B29" s="90" t="s">
        <v>81</v>
      </c>
      <c r="C29" s="46">
        <v>0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M29" s="46">
        <v>0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f>-X!$BG29/(MMULT(A!$C29:$AM29,X!$BI$4:$BI$40)+X!$AU29)</f>
        <v>0.22344489347294202</v>
      </c>
      <c r="AC29" s="46">
        <v>0</v>
      </c>
      <c r="AD29" s="46">
        <v>0</v>
      </c>
      <c r="AE29" s="46">
        <v>0</v>
      </c>
      <c r="AF29" s="46">
        <v>0</v>
      </c>
      <c r="AG29" s="46">
        <v>0</v>
      </c>
      <c r="AH29" s="46">
        <v>0</v>
      </c>
      <c r="AI29" s="46">
        <v>0</v>
      </c>
      <c r="AJ29" s="46">
        <v>0</v>
      </c>
      <c r="AK29" s="46">
        <v>0</v>
      </c>
      <c r="AL29" s="46">
        <v>0</v>
      </c>
      <c r="AM29" s="47">
        <v>0</v>
      </c>
    </row>
    <row r="30" spans="1:39" s="64" customFormat="1" ht="17" customHeight="1" x14ac:dyDescent="0.2">
      <c r="A30" s="44" t="s">
        <v>27</v>
      </c>
      <c r="B30" s="90" t="s">
        <v>82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f>-X!$BG30/(MMULT(A!$C30:$AM30,X!$BI$4:$BI$40)+X!$AU30)</f>
        <v>8.1442301818435148E-2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46">
        <v>0</v>
      </c>
      <c r="AK30" s="46">
        <v>0</v>
      </c>
      <c r="AL30" s="46">
        <v>0</v>
      </c>
      <c r="AM30" s="47">
        <v>0</v>
      </c>
    </row>
    <row r="31" spans="1:39" s="64" customFormat="1" ht="17" customHeight="1" x14ac:dyDescent="0.2">
      <c r="A31" s="44" t="s">
        <v>28</v>
      </c>
      <c r="B31" s="90" t="s">
        <v>83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f>-X!$BG31/(MMULT(A!$C31:$AM31,X!$BI$4:$BI$40)+X!$AU31)</f>
        <v>0.24285009364940802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7">
        <v>0</v>
      </c>
    </row>
    <row r="32" spans="1:39" s="64" customFormat="1" ht="17" customHeight="1" x14ac:dyDescent="0.2">
      <c r="A32" s="44" t="s">
        <v>29</v>
      </c>
      <c r="B32" s="90" t="s">
        <v>84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6">
        <v>0</v>
      </c>
      <c r="O32" s="46">
        <v>0</v>
      </c>
      <c r="P32" s="46">
        <v>0</v>
      </c>
      <c r="Q32" s="46">
        <v>0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  <c r="AE32" s="46">
        <f>-X!$BG32/(MMULT(A!$C32:$AM32,X!$BI$4:$BI$40)+X!$AU32)</f>
        <v>0.5447995053545498</v>
      </c>
      <c r="AF32" s="46">
        <v>0</v>
      </c>
      <c r="AG32" s="46">
        <v>0</v>
      </c>
      <c r="AH32" s="46">
        <v>0</v>
      </c>
      <c r="AI32" s="46">
        <v>0</v>
      </c>
      <c r="AJ32" s="46">
        <v>0</v>
      </c>
      <c r="AK32" s="46">
        <v>0</v>
      </c>
      <c r="AL32" s="46">
        <v>0</v>
      </c>
      <c r="AM32" s="47">
        <v>0</v>
      </c>
    </row>
    <row r="33" spans="1:40" s="64" customFormat="1" ht="17" customHeight="1" x14ac:dyDescent="0.2">
      <c r="A33" s="44" t="s">
        <v>30</v>
      </c>
      <c r="B33" s="90" t="s">
        <v>85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f>-X!$BG33/(MMULT(A!$C33:$AM33,X!$BI$4:$BI$40)+X!$AU33)</f>
        <v>0</v>
      </c>
      <c r="AG33" s="46">
        <v>0</v>
      </c>
      <c r="AH33" s="46">
        <v>0</v>
      </c>
      <c r="AI33" s="46">
        <v>0</v>
      </c>
      <c r="AJ33" s="46">
        <v>0</v>
      </c>
      <c r="AK33" s="46">
        <v>0</v>
      </c>
      <c r="AL33" s="46">
        <v>0</v>
      </c>
      <c r="AM33" s="47">
        <v>0</v>
      </c>
    </row>
    <row r="34" spans="1:40" s="64" customFormat="1" ht="17" customHeight="1" x14ac:dyDescent="0.2">
      <c r="A34" s="44" t="s">
        <v>31</v>
      </c>
      <c r="B34" s="90" t="s">
        <v>86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  <c r="AE34" s="46">
        <v>0</v>
      </c>
      <c r="AF34" s="46">
        <v>0</v>
      </c>
      <c r="AG34" s="46">
        <f>-X!$BG34/(MMULT(A!$C34:$AM34,X!$BI$4:$BI$40)+X!$AU34)</f>
        <v>5.9684313491249225E-2</v>
      </c>
      <c r="AH34" s="46">
        <v>0</v>
      </c>
      <c r="AI34" s="46">
        <v>0</v>
      </c>
      <c r="AJ34" s="46">
        <v>0</v>
      </c>
      <c r="AK34" s="46">
        <v>0</v>
      </c>
      <c r="AL34" s="46">
        <v>0</v>
      </c>
      <c r="AM34" s="47">
        <v>0</v>
      </c>
    </row>
    <row r="35" spans="1:40" s="64" customFormat="1" ht="17" customHeight="1" x14ac:dyDescent="0.2">
      <c r="A35" s="44" t="s">
        <v>32</v>
      </c>
      <c r="B35" s="90" t="s">
        <v>87</v>
      </c>
      <c r="C35" s="46">
        <v>0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  <c r="AE35" s="46">
        <v>0</v>
      </c>
      <c r="AF35" s="46">
        <v>0</v>
      </c>
      <c r="AG35" s="46">
        <v>0</v>
      </c>
      <c r="AH35" s="46">
        <f>-X!$BG35/(MMULT(A!$C35:$AM35,X!$BI$4:$BI$40)+X!$AU35)</f>
        <v>3.7877442602298819E-2</v>
      </c>
      <c r="AI35" s="46">
        <v>0</v>
      </c>
      <c r="AJ35" s="46">
        <v>0</v>
      </c>
      <c r="AK35" s="46">
        <v>0</v>
      </c>
      <c r="AL35" s="46">
        <v>0</v>
      </c>
      <c r="AM35" s="47">
        <v>0</v>
      </c>
    </row>
    <row r="36" spans="1:40" s="64" customFormat="1" ht="17" customHeight="1" x14ac:dyDescent="0.2">
      <c r="A36" s="44" t="s">
        <v>33</v>
      </c>
      <c r="B36" s="90" t="s">
        <v>88</v>
      </c>
      <c r="C36" s="46">
        <v>0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6">
        <v>0</v>
      </c>
      <c r="AD36" s="46">
        <v>0</v>
      </c>
      <c r="AE36" s="46">
        <v>0</v>
      </c>
      <c r="AF36" s="46">
        <v>0</v>
      </c>
      <c r="AG36" s="46">
        <v>0</v>
      </c>
      <c r="AH36" s="46">
        <v>0</v>
      </c>
      <c r="AI36" s="46">
        <f>-X!$BG36/(MMULT(A!$C36:$AM36,X!$BI$4:$BI$40)+X!$AU36)</f>
        <v>0.10850853077687915</v>
      </c>
      <c r="AJ36" s="46">
        <v>0</v>
      </c>
      <c r="AK36" s="46">
        <v>0</v>
      </c>
      <c r="AL36" s="46">
        <v>0</v>
      </c>
      <c r="AM36" s="47">
        <v>0</v>
      </c>
    </row>
    <row r="37" spans="1:40" s="64" customFormat="1" ht="17" customHeight="1" x14ac:dyDescent="0.2">
      <c r="A37" s="44" t="s">
        <v>34</v>
      </c>
      <c r="B37" s="90" t="s">
        <v>89</v>
      </c>
      <c r="C37" s="46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46">
        <f>-X!$BG37/(MMULT(A!$C37:$AM37,X!$BI$4:$BI$40)+X!$AU37)</f>
        <v>0.20392978732755329</v>
      </c>
      <c r="AK37" s="46">
        <v>0</v>
      </c>
      <c r="AL37" s="46">
        <v>0</v>
      </c>
      <c r="AM37" s="47">
        <v>0</v>
      </c>
    </row>
    <row r="38" spans="1:40" s="64" customFormat="1" ht="17" customHeight="1" x14ac:dyDescent="0.2">
      <c r="A38" s="44" t="s">
        <v>35</v>
      </c>
      <c r="B38" s="90" t="s">
        <v>90</v>
      </c>
      <c r="C38" s="46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6">
        <v>0</v>
      </c>
      <c r="AD38" s="46">
        <v>0</v>
      </c>
      <c r="AE38" s="46">
        <v>0</v>
      </c>
      <c r="AF38" s="46">
        <v>0</v>
      </c>
      <c r="AG38" s="46">
        <v>0</v>
      </c>
      <c r="AH38" s="46">
        <v>0</v>
      </c>
      <c r="AI38" s="46">
        <v>0</v>
      </c>
      <c r="AJ38" s="46">
        <v>0</v>
      </c>
      <c r="AK38" s="46">
        <f>-X!$BG38/(MMULT(A!$C38:$AM38,X!$BI$4:$BI$40)+X!$AU38)</f>
        <v>0.30166292513335052</v>
      </c>
      <c r="AL38" s="46">
        <v>0</v>
      </c>
      <c r="AM38" s="47">
        <v>0</v>
      </c>
    </row>
    <row r="39" spans="1:40" s="64" customFormat="1" ht="17" customHeight="1" x14ac:dyDescent="0.2">
      <c r="A39" s="44" t="s">
        <v>36</v>
      </c>
      <c r="B39" s="90" t="s">
        <v>91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f>-X!$BG39/(MMULT(A!$C39:$AM39,X!$BI$4:$BI$40)+X!$AU39)</f>
        <v>0</v>
      </c>
      <c r="AM39" s="47">
        <v>0</v>
      </c>
    </row>
    <row r="40" spans="1:40" s="64" customFormat="1" ht="17" customHeight="1" x14ac:dyDescent="0.2">
      <c r="A40" s="44" t="s">
        <v>37</v>
      </c>
      <c r="B40" s="90" t="s">
        <v>92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v>0</v>
      </c>
      <c r="K40" s="46">
        <v>0</v>
      </c>
      <c r="L40" s="46">
        <v>0</v>
      </c>
      <c r="M40" s="46">
        <v>0</v>
      </c>
      <c r="N40" s="46">
        <v>0</v>
      </c>
      <c r="O40" s="46">
        <v>0</v>
      </c>
      <c r="P40" s="46">
        <v>0</v>
      </c>
      <c r="Q40" s="46">
        <v>0</v>
      </c>
      <c r="R40" s="46">
        <v>0</v>
      </c>
      <c r="S40" s="46">
        <v>0</v>
      </c>
      <c r="T40" s="46">
        <v>0</v>
      </c>
      <c r="U40" s="46">
        <v>0</v>
      </c>
      <c r="V40" s="46">
        <v>0</v>
      </c>
      <c r="W40" s="46">
        <v>0</v>
      </c>
      <c r="X40" s="46">
        <v>0</v>
      </c>
      <c r="Y40" s="46">
        <v>0</v>
      </c>
      <c r="Z40" s="46">
        <v>0</v>
      </c>
      <c r="AA40" s="46">
        <v>0</v>
      </c>
      <c r="AB40" s="46">
        <v>0</v>
      </c>
      <c r="AC40" s="46">
        <v>0</v>
      </c>
      <c r="AD40" s="46">
        <v>0</v>
      </c>
      <c r="AE40" s="46">
        <v>0</v>
      </c>
      <c r="AF40" s="46">
        <v>0</v>
      </c>
      <c r="AG40" s="46">
        <v>0</v>
      </c>
      <c r="AH40" s="46">
        <v>0</v>
      </c>
      <c r="AI40" s="46">
        <v>0</v>
      </c>
      <c r="AJ40" s="46">
        <v>0</v>
      </c>
      <c r="AK40" s="46">
        <v>0</v>
      </c>
      <c r="AL40" s="46">
        <v>0</v>
      </c>
      <c r="AM40" s="61">
        <f>-X!$BG40/(MMULT(A!$C40:$AM40,X!$BI$4:$BI$40)+X!$AU40)</f>
        <v>0.34495021626826855</v>
      </c>
    </row>
    <row r="41" spans="1:40" s="64" customFormat="1" ht="17" customHeight="1" x14ac:dyDescent="0.2">
      <c r="A41" s="50"/>
      <c r="B41" s="93"/>
      <c r="C41" s="51">
        <f>SUM(C4:C40)</f>
        <v>0.68837116849677704</v>
      </c>
      <c r="D41" s="51">
        <f t="shared" ref="D41:AM41" si="0">SUM(D4:D40)</f>
        <v>0.99376059817543005</v>
      </c>
      <c r="E41" s="51">
        <f t="shared" si="0"/>
        <v>0.7263968310719453</v>
      </c>
      <c r="F41" s="51">
        <f t="shared" si="0"/>
        <v>0.90364354642659739</v>
      </c>
      <c r="G41" s="51">
        <f t="shared" si="0"/>
        <v>0.68572636887279048</v>
      </c>
      <c r="H41" s="51">
        <f t="shared" si="0"/>
        <v>0.80905296735143983</v>
      </c>
      <c r="I41" s="51">
        <f t="shared" si="0"/>
        <v>0.49887266353038912</v>
      </c>
      <c r="J41" s="51">
        <f t="shared" si="0"/>
        <v>0.60946086119600229</v>
      </c>
      <c r="K41" s="51">
        <f t="shared" si="0"/>
        <v>0.63313457379245264</v>
      </c>
      <c r="L41" s="51">
        <f t="shared" si="0"/>
        <v>0.46751731297566634</v>
      </c>
      <c r="M41" s="51">
        <f t="shared" si="0"/>
        <v>0.7504133776285421</v>
      </c>
      <c r="N41" s="51">
        <f t="shared" si="0"/>
        <v>0.49874312775815344</v>
      </c>
      <c r="O41" s="51">
        <f t="shared" si="0"/>
        <v>0.61613303509132789</v>
      </c>
      <c r="P41" s="51">
        <f t="shared" si="0"/>
        <v>0.57156917628897352</v>
      </c>
      <c r="Q41" s="51">
        <f t="shared" si="0"/>
        <v>0.76660722875288234</v>
      </c>
      <c r="R41" s="51">
        <f t="shared" si="0"/>
        <v>0.84900577752928752</v>
      </c>
      <c r="S41" s="51">
        <f t="shared" si="0"/>
        <v>0.44858372546433067</v>
      </c>
      <c r="T41" s="51">
        <f t="shared" si="0"/>
        <v>0.95232277464344706</v>
      </c>
      <c r="U41" s="51">
        <f t="shared" si="0"/>
        <v>0.40508311341223674</v>
      </c>
      <c r="V41" s="51">
        <f t="shared" si="0"/>
        <v>0.67092446004780781</v>
      </c>
      <c r="W41" s="51">
        <f t="shared" si="0"/>
        <v>0</v>
      </c>
      <c r="X41" s="51">
        <f t="shared" si="0"/>
        <v>0.2319283364869964</v>
      </c>
      <c r="Y41" s="51">
        <f t="shared" si="0"/>
        <v>0.11040840962824243</v>
      </c>
      <c r="Z41" s="51">
        <f t="shared" si="0"/>
        <v>0.72314417056249503</v>
      </c>
      <c r="AA41" s="51">
        <f t="shared" si="0"/>
        <v>0.15383562088218106</v>
      </c>
      <c r="AB41" s="51">
        <f t="shared" si="0"/>
        <v>0.22344489347294202</v>
      </c>
      <c r="AC41" s="51">
        <f t="shared" si="0"/>
        <v>8.1442301818435148E-2</v>
      </c>
      <c r="AD41" s="51">
        <f t="shared" si="0"/>
        <v>0.24285009364940802</v>
      </c>
      <c r="AE41" s="51">
        <f t="shared" si="0"/>
        <v>0.5447995053545498</v>
      </c>
      <c r="AF41" s="51">
        <f t="shared" si="0"/>
        <v>0</v>
      </c>
      <c r="AG41" s="51">
        <f t="shared" si="0"/>
        <v>5.9684313491249225E-2</v>
      </c>
      <c r="AH41" s="51">
        <f t="shared" si="0"/>
        <v>3.7877442602298819E-2</v>
      </c>
      <c r="AI41" s="51">
        <f t="shared" si="0"/>
        <v>0.10850853077687915</v>
      </c>
      <c r="AJ41" s="51">
        <f t="shared" si="0"/>
        <v>0.20392978732755329</v>
      </c>
      <c r="AK41" s="51">
        <f t="shared" si="0"/>
        <v>0.30166292513335052</v>
      </c>
      <c r="AL41" s="51">
        <f t="shared" si="0"/>
        <v>0</v>
      </c>
      <c r="AM41" s="52">
        <f t="shared" si="0"/>
        <v>0.34495021626826855</v>
      </c>
    </row>
    <row r="42" spans="1:40" s="64" customFormat="1" ht="17" customHeight="1" x14ac:dyDescent="0.2">
      <c r="A42" s="94"/>
      <c r="B42" s="4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45"/>
    </row>
  </sheetData>
  <mergeCells count="1"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74D60-E580-4282-B1A8-9BB9458D89CE}">
  <sheetPr codeName="Sheet11">
    <tabColor theme="5" tint="0.79998168889431442"/>
    <pageSetUpPr fitToPage="1"/>
  </sheetPr>
  <dimension ref="A1:AM41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2.5" customHeight="1" x14ac:dyDescent="0.2"/>
  <cols>
    <col min="1" max="1" width="6.6328125" style="5" customWidth="1"/>
    <col min="2" max="2" width="30.6328125" style="4" customWidth="1"/>
    <col min="3" max="39" width="10.6328125" style="4" customWidth="1"/>
    <col min="40" max="41" width="11.6328125" style="4" customWidth="1"/>
    <col min="42" max="47" width="14.08984375" style="4" customWidth="1"/>
    <col min="48" max="16384" width="8.7265625" style="4"/>
  </cols>
  <sheetData>
    <row r="1" spans="1:39" ht="22.5" customHeight="1" x14ac:dyDescent="0.2">
      <c r="A1" s="25"/>
      <c r="B1" s="3"/>
      <c r="C1" s="3"/>
      <c r="D1" s="3"/>
      <c r="E1" s="3"/>
      <c r="F1" s="3"/>
    </row>
    <row r="2" spans="1:39" ht="16.5" customHeight="1" x14ac:dyDescent="0.2">
      <c r="A2" s="198" t="s">
        <v>216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39" ht="38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39" s="64" customFormat="1" ht="17" customHeight="1" x14ac:dyDescent="0.2">
      <c r="A4" s="44" t="s">
        <v>1</v>
      </c>
      <c r="B4" s="90" t="s">
        <v>57</v>
      </c>
      <c r="C4" s="46">
        <f>X!C$48/X!C$49</f>
        <v>0.48800538680727756</v>
      </c>
      <c r="D4" s="46">
        <v>0</v>
      </c>
      <c r="E4" s="46">
        <v>0</v>
      </c>
      <c r="F4" s="46">
        <v>0</v>
      </c>
      <c r="G4" s="46">
        <v>0</v>
      </c>
      <c r="H4" s="46">
        <v>0</v>
      </c>
      <c r="I4" s="46">
        <v>0</v>
      </c>
      <c r="J4" s="46">
        <v>0</v>
      </c>
      <c r="K4" s="46">
        <v>0</v>
      </c>
      <c r="L4" s="46">
        <v>0</v>
      </c>
      <c r="M4" s="46">
        <v>0</v>
      </c>
      <c r="N4" s="46">
        <v>0</v>
      </c>
      <c r="O4" s="46">
        <v>0</v>
      </c>
      <c r="P4" s="46">
        <v>0</v>
      </c>
      <c r="Q4" s="46">
        <v>0</v>
      </c>
      <c r="R4" s="46">
        <v>0</v>
      </c>
      <c r="S4" s="46">
        <v>0</v>
      </c>
      <c r="T4" s="46">
        <v>0</v>
      </c>
      <c r="U4" s="46">
        <v>0</v>
      </c>
      <c r="V4" s="46">
        <v>0</v>
      </c>
      <c r="W4" s="46">
        <v>0</v>
      </c>
      <c r="X4" s="46">
        <v>0</v>
      </c>
      <c r="Y4" s="46">
        <v>0</v>
      </c>
      <c r="Z4" s="46">
        <v>0</v>
      </c>
      <c r="AA4" s="46">
        <v>0</v>
      </c>
      <c r="AB4" s="46">
        <v>0</v>
      </c>
      <c r="AC4" s="46">
        <v>0</v>
      </c>
      <c r="AD4" s="46">
        <v>0</v>
      </c>
      <c r="AE4" s="46">
        <v>0</v>
      </c>
      <c r="AF4" s="46">
        <v>0</v>
      </c>
      <c r="AG4" s="46">
        <v>0</v>
      </c>
      <c r="AH4" s="46">
        <v>0</v>
      </c>
      <c r="AI4" s="46">
        <v>0</v>
      </c>
      <c r="AJ4" s="46">
        <v>0</v>
      </c>
      <c r="AK4" s="46">
        <v>0</v>
      </c>
      <c r="AL4" s="46">
        <v>0</v>
      </c>
      <c r="AM4" s="47">
        <v>0</v>
      </c>
    </row>
    <row r="5" spans="1:39" s="64" customFormat="1" ht="17" customHeight="1" x14ac:dyDescent="0.2">
      <c r="A5" s="44" t="s">
        <v>2</v>
      </c>
      <c r="B5" s="90" t="s">
        <v>58</v>
      </c>
      <c r="C5" s="46">
        <v>0</v>
      </c>
      <c r="D5" s="46">
        <f>X!D$48/X!D$49</f>
        <v>0.55945011354787599</v>
      </c>
      <c r="E5" s="46">
        <v>0</v>
      </c>
      <c r="F5" s="46">
        <v>0</v>
      </c>
      <c r="G5" s="46">
        <v>0</v>
      </c>
      <c r="H5" s="46">
        <v>0</v>
      </c>
      <c r="I5" s="46">
        <v>0</v>
      </c>
      <c r="J5" s="46">
        <v>0</v>
      </c>
      <c r="K5" s="46">
        <v>0</v>
      </c>
      <c r="L5" s="46">
        <v>0</v>
      </c>
      <c r="M5" s="46">
        <v>0</v>
      </c>
      <c r="N5" s="46">
        <v>0</v>
      </c>
      <c r="O5" s="46">
        <v>0</v>
      </c>
      <c r="P5" s="46">
        <v>0</v>
      </c>
      <c r="Q5" s="46">
        <v>0</v>
      </c>
      <c r="R5" s="46">
        <v>0</v>
      </c>
      <c r="S5" s="46">
        <v>0</v>
      </c>
      <c r="T5" s="46">
        <v>0</v>
      </c>
      <c r="U5" s="46">
        <v>0</v>
      </c>
      <c r="V5" s="46">
        <v>0</v>
      </c>
      <c r="W5" s="46">
        <v>0</v>
      </c>
      <c r="X5" s="46">
        <v>0</v>
      </c>
      <c r="Y5" s="46">
        <v>0</v>
      </c>
      <c r="Z5" s="46">
        <v>0</v>
      </c>
      <c r="AA5" s="46">
        <v>0</v>
      </c>
      <c r="AB5" s="46">
        <v>0</v>
      </c>
      <c r="AC5" s="46">
        <v>0</v>
      </c>
      <c r="AD5" s="46">
        <v>0</v>
      </c>
      <c r="AE5" s="46">
        <v>0</v>
      </c>
      <c r="AF5" s="46">
        <v>0</v>
      </c>
      <c r="AG5" s="46">
        <v>0</v>
      </c>
      <c r="AH5" s="46">
        <v>0</v>
      </c>
      <c r="AI5" s="46">
        <v>0</v>
      </c>
      <c r="AJ5" s="46">
        <v>0</v>
      </c>
      <c r="AK5" s="46">
        <v>0</v>
      </c>
      <c r="AL5" s="46">
        <v>0</v>
      </c>
      <c r="AM5" s="47">
        <v>0</v>
      </c>
    </row>
    <row r="6" spans="1:39" s="64" customFormat="1" ht="17" customHeight="1" x14ac:dyDescent="0.2">
      <c r="A6" s="44" t="s">
        <v>3</v>
      </c>
      <c r="B6" s="90" t="s">
        <v>59</v>
      </c>
      <c r="C6" s="46">
        <v>0</v>
      </c>
      <c r="D6" s="46">
        <v>0</v>
      </c>
      <c r="E6" s="46">
        <f>X!E$48/X!E$49</f>
        <v>0.3457909094759869</v>
      </c>
      <c r="F6" s="46">
        <v>0</v>
      </c>
      <c r="G6" s="46">
        <v>0</v>
      </c>
      <c r="H6" s="46">
        <v>0</v>
      </c>
      <c r="I6" s="46">
        <v>0</v>
      </c>
      <c r="J6" s="46">
        <v>0</v>
      </c>
      <c r="K6" s="46">
        <v>0</v>
      </c>
      <c r="L6" s="46">
        <v>0</v>
      </c>
      <c r="M6" s="46">
        <v>0</v>
      </c>
      <c r="N6" s="46">
        <v>0</v>
      </c>
      <c r="O6" s="46">
        <v>0</v>
      </c>
      <c r="P6" s="46">
        <v>0</v>
      </c>
      <c r="Q6" s="46">
        <v>0</v>
      </c>
      <c r="R6" s="46">
        <v>0</v>
      </c>
      <c r="S6" s="46">
        <v>0</v>
      </c>
      <c r="T6" s="46">
        <v>0</v>
      </c>
      <c r="U6" s="46">
        <v>0</v>
      </c>
      <c r="V6" s="46">
        <v>0</v>
      </c>
      <c r="W6" s="46">
        <v>0</v>
      </c>
      <c r="X6" s="46">
        <v>0</v>
      </c>
      <c r="Y6" s="46">
        <v>0</v>
      </c>
      <c r="Z6" s="46">
        <v>0</v>
      </c>
      <c r="AA6" s="46">
        <v>0</v>
      </c>
      <c r="AB6" s="46">
        <v>0</v>
      </c>
      <c r="AC6" s="46">
        <v>0</v>
      </c>
      <c r="AD6" s="46">
        <v>0</v>
      </c>
      <c r="AE6" s="46">
        <v>0</v>
      </c>
      <c r="AF6" s="46">
        <v>0</v>
      </c>
      <c r="AG6" s="46">
        <v>0</v>
      </c>
      <c r="AH6" s="46">
        <v>0</v>
      </c>
      <c r="AI6" s="46">
        <v>0</v>
      </c>
      <c r="AJ6" s="46">
        <v>0</v>
      </c>
      <c r="AK6" s="46">
        <v>0</v>
      </c>
      <c r="AL6" s="46">
        <v>0</v>
      </c>
      <c r="AM6" s="47">
        <v>0</v>
      </c>
    </row>
    <row r="7" spans="1:39" s="64" customFormat="1" ht="17" customHeight="1" x14ac:dyDescent="0.2">
      <c r="A7" s="44" t="s">
        <v>4</v>
      </c>
      <c r="B7" s="90" t="s">
        <v>60</v>
      </c>
      <c r="C7" s="46">
        <v>0</v>
      </c>
      <c r="D7" s="46">
        <v>0</v>
      </c>
      <c r="E7" s="46">
        <v>0</v>
      </c>
      <c r="F7" s="46">
        <f>X!F$48/X!F$49</f>
        <v>0.43742798004539002</v>
      </c>
      <c r="G7" s="46">
        <v>0</v>
      </c>
      <c r="H7" s="46">
        <v>0</v>
      </c>
      <c r="I7" s="46">
        <v>0</v>
      </c>
      <c r="J7" s="46">
        <v>0</v>
      </c>
      <c r="K7" s="46">
        <v>0</v>
      </c>
      <c r="L7" s="46">
        <v>0</v>
      </c>
      <c r="M7" s="46">
        <v>0</v>
      </c>
      <c r="N7" s="46">
        <v>0</v>
      </c>
      <c r="O7" s="46">
        <v>0</v>
      </c>
      <c r="P7" s="46">
        <v>0</v>
      </c>
      <c r="Q7" s="46">
        <v>0</v>
      </c>
      <c r="R7" s="46">
        <v>0</v>
      </c>
      <c r="S7" s="46">
        <v>0</v>
      </c>
      <c r="T7" s="46">
        <v>0</v>
      </c>
      <c r="U7" s="46">
        <v>0</v>
      </c>
      <c r="V7" s="46">
        <v>0</v>
      </c>
      <c r="W7" s="46">
        <v>0</v>
      </c>
      <c r="X7" s="46">
        <v>0</v>
      </c>
      <c r="Y7" s="46">
        <v>0</v>
      </c>
      <c r="Z7" s="46">
        <v>0</v>
      </c>
      <c r="AA7" s="46">
        <v>0</v>
      </c>
      <c r="AB7" s="46">
        <v>0</v>
      </c>
      <c r="AC7" s="46">
        <v>0</v>
      </c>
      <c r="AD7" s="46">
        <v>0</v>
      </c>
      <c r="AE7" s="46">
        <v>0</v>
      </c>
      <c r="AF7" s="46">
        <v>0</v>
      </c>
      <c r="AG7" s="46">
        <v>0</v>
      </c>
      <c r="AH7" s="46">
        <v>0</v>
      </c>
      <c r="AI7" s="46">
        <v>0</v>
      </c>
      <c r="AJ7" s="46">
        <v>0</v>
      </c>
      <c r="AK7" s="46">
        <v>0</v>
      </c>
      <c r="AL7" s="46">
        <v>0</v>
      </c>
      <c r="AM7" s="47">
        <v>0</v>
      </c>
    </row>
    <row r="8" spans="1:39" s="64" customFormat="1" ht="17" customHeight="1" x14ac:dyDescent="0.2">
      <c r="A8" s="44" t="s">
        <v>5</v>
      </c>
      <c r="B8" s="90" t="s">
        <v>61</v>
      </c>
      <c r="C8" s="46">
        <v>0</v>
      </c>
      <c r="D8" s="46">
        <v>0</v>
      </c>
      <c r="E8" s="46">
        <v>0</v>
      </c>
      <c r="F8" s="46">
        <v>0</v>
      </c>
      <c r="G8" s="46">
        <f>X!G$48/X!G$49</f>
        <v>0.39299988607332342</v>
      </c>
      <c r="H8" s="46">
        <v>0</v>
      </c>
      <c r="I8" s="46">
        <v>0</v>
      </c>
      <c r="J8" s="46">
        <v>0</v>
      </c>
      <c r="K8" s="46">
        <v>0</v>
      </c>
      <c r="L8" s="46">
        <v>0</v>
      </c>
      <c r="M8" s="46">
        <v>0</v>
      </c>
      <c r="N8" s="46">
        <v>0</v>
      </c>
      <c r="O8" s="46">
        <v>0</v>
      </c>
      <c r="P8" s="46">
        <v>0</v>
      </c>
      <c r="Q8" s="46">
        <v>0</v>
      </c>
      <c r="R8" s="46">
        <v>0</v>
      </c>
      <c r="S8" s="46">
        <v>0</v>
      </c>
      <c r="T8" s="46">
        <v>0</v>
      </c>
      <c r="U8" s="46">
        <v>0</v>
      </c>
      <c r="V8" s="46">
        <v>0</v>
      </c>
      <c r="W8" s="46">
        <v>0</v>
      </c>
      <c r="X8" s="46">
        <v>0</v>
      </c>
      <c r="Y8" s="46">
        <v>0</v>
      </c>
      <c r="Z8" s="46">
        <v>0</v>
      </c>
      <c r="AA8" s="46">
        <v>0</v>
      </c>
      <c r="AB8" s="46">
        <v>0</v>
      </c>
      <c r="AC8" s="46">
        <v>0</v>
      </c>
      <c r="AD8" s="46">
        <v>0</v>
      </c>
      <c r="AE8" s="46">
        <v>0</v>
      </c>
      <c r="AF8" s="46">
        <v>0</v>
      </c>
      <c r="AG8" s="46">
        <v>0</v>
      </c>
      <c r="AH8" s="46">
        <v>0</v>
      </c>
      <c r="AI8" s="46">
        <v>0</v>
      </c>
      <c r="AJ8" s="46">
        <v>0</v>
      </c>
      <c r="AK8" s="46">
        <v>0</v>
      </c>
      <c r="AL8" s="46">
        <v>0</v>
      </c>
      <c r="AM8" s="47">
        <v>0</v>
      </c>
    </row>
    <row r="9" spans="1:39" s="64" customFormat="1" ht="17" customHeight="1" x14ac:dyDescent="0.2">
      <c r="A9" s="44" t="s">
        <v>6</v>
      </c>
      <c r="B9" s="90" t="s">
        <v>62</v>
      </c>
      <c r="C9" s="46">
        <v>0</v>
      </c>
      <c r="D9" s="46">
        <v>0</v>
      </c>
      <c r="E9" s="46">
        <v>0</v>
      </c>
      <c r="F9" s="46">
        <v>0</v>
      </c>
      <c r="G9" s="46">
        <v>0</v>
      </c>
      <c r="H9" s="46">
        <f>X!H$48/X!H$49</f>
        <v>0.36738442622518191</v>
      </c>
      <c r="I9" s="46">
        <v>0</v>
      </c>
      <c r="J9" s="46">
        <v>0</v>
      </c>
      <c r="K9" s="46">
        <v>0</v>
      </c>
      <c r="L9" s="46">
        <v>0</v>
      </c>
      <c r="M9" s="46">
        <v>0</v>
      </c>
      <c r="N9" s="46">
        <v>0</v>
      </c>
      <c r="O9" s="46">
        <v>0</v>
      </c>
      <c r="P9" s="46">
        <v>0</v>
      </c>
      <c r="Q9" s="46">
        <v>0</v>
      </c>
      <c r="R9" s="46">
        <v>0</v>
      </c>
      <c r="S9" s="46">
        <v>0</v>
      </c>
      <c r="T9" s="46">
        <v>0</v>
      </c>
      <c r="U9" s="46">
        <v>0</v>
      </c>
      <c r="V9" s="46">
        <v>0</v>
      </c>
      <c r="W9" s="46">
        <v>0</v>
      </c>
      <c r="X9" s="46">
        <v>0</v>
      </c>
      <c r="Y9" s="46">
        <v>0</v>
      </c>
      <c r="Z9" s="46">
        <v>0</v>
      </c>
      <c r="AA9" s="46">
        <v>0</v>
      </c>
      <c r="AB9" s="46">
        <v>0</v>
      </c>
      <c r="AC9" s="46">
        <v>0</v>
      </c>
      <c r="AD9" s="46">
        <v>0</v>
      </c>
      <c r="AE9" s="46">
        <v>0</v>
      </c>
      <c r="AF9" s="46">
        <v>0</v>
      </c>
      <c r="AG9" s="46">
        <v>0</v>
      </c>
      <c r="AH9" s="46">
        <v>0</v>
      </c>
      <c r="AI9" s="46">
        <v>0</v>
      </c>
      <c r="AJ9" s="46">
        <v>0</v>
      </c>
      <c r="AK9" s="46">
        <v>0</v>
      </c>
      <c r="AL9" s="46">
        <v>0</v>
      </c>
      <c r="AM9" s="47">
        <v>0</v>
      </c>
    </row>
    <row r="10" spans="1:39" s="64" customFormat="1" ht="17" customHeight="1" x14ac:dyDescent="0.2">
      <c r="A10" s="44" t="s">
        <v>7</v>
      </c>
      <c r="B10" s="90" t="s">
        <v>63</v>
      </c>
      <c r="C10" s="46">
        <v>0</v>
      </c>
      <c r="D10" s="46">
        <v>0</v>
      </c>
      <c r="E10" s="46">
        <v>0</v>
      </c>
      <c r="F10" s="46">
        <v>0</v>
      </c>
      <c r="G10" s="46">
        <v>0</v>
      </c>
      <c r="H10" s="46">
        <v>0</v>
      </c>
      <c r="I10" s="46">
        <f>X!I$48/X!I$49</f>
        <v>0.40445999268324073</v>
      </c>
      <c r="J10" s="46">
        <v>0</v>
      </c>
      <c r="K10" s="46">
        <v>0</v>
      </c>
      <c r="L10" s="46">
        <v>0</v>
      </c>
      <c r="M10" s="46">
        <v>0</v>
      </c>
      <c r="N10" s="46">
        <v>0</v>
      </c>
      <c r="O10" s="46">
        <v>0</v>
      </c>
      <c r="P10" s="46">
        <v>0</v>
      </c>
      <c r="Q10" s="46">
        <v>0</v>
      </c>
      <c r="R10" s="46">
        <v>0</v>
      </c>
      <c r="S10" s="46">
        <v>0</v>
      </c>
      <c r="T10" s="46">
        <v>0</v>
      </c>
      <c r="U10" s="46">
        <v>0</v>
      </c>
      <c r="V10" s="46">
        <v>0</v>
      </c>
      <c r="W10" s="46">
        <v>0</v>
      </c>
      <c r="X10" s="46">
        <v>0</v>
      </c>
      <c r="Y10" s="46">
        <v>0</v>
      </c>
      <c r="Z10" s="46">
        <v>0</v>
      </c>
      <c r="AA10" s="46">
        <v>0</v>
      </c>
      <c r="AB10" s="46">
        <v>0</v>
      </c>
      <c r="AC10" s="46">
        <v>0</v>
      </c>
      <c r="AD10" s="46">
        <v>0</v>
      </c>
      <c r="AE10" s="46">
        <v>0</v>
      </c>
      <c r="AF10" s="46">
        <v>0</v>
      </c>
      <c r="AG10" s="46">
        <v>0</v>
      </c>
      <c r="AH10" s="46">
        <v>0</v>
      </c>
      <c r="AI10" s="46">
        <v>0</v>
      </c>
      <c r="AJ10" s="46">
        <v>0</v>
      </c>
      <c r="AK10" s="46">
        <v>0</v>
      </c>
      <c r="AL10" s="46">
        <v>0</v>
      </c>
      <c r="AM10" s="47">
        <v>0</v>
      </c>
    </row>
    <row r="11" spans="1:39" s="64" customFormat="1" ht="17" customHeight="1" x14ac:dyDescent="0.2">
      <c r="A11" s="44" t="s">
        <v>8</v>
      </c>
      <c r="B11" s="90" t="s">
        <v>64</v>
      </c>
      <c r="C11" s="46">
        <v>0</v>
      </c>
      <c r="D11" s="46">
        <v>0</v>
      </c>
      <c r="E11" s="46">
        <v>0</v>
      </c>
      <c r="F11" s="46">
        <v>0</v>
      </c>
      <c r="G11" s="46">
        <v>0</v>
      </c>
      <c r="H11" s="46">
        <v>0</v>
      </c>
      <c r="I11" s="46">
        <v>0</v>
      </c>
      <c r="J11" s="46">
        <f>X!J$48/X!J$49</f>
        <v>0.43828434667485316</v>
      </c>
      <c r="K11" s="46">
        <v>0</v>
      </c>
      <c r="L11" s="46">
        <v>0</v>
      </c>
      <c r="M11" s="46">
        <v>0</v>
      </c>
      <c r="N11" s="46">
        <v>0</v>
      </c>
      <c r="O11" s="46">
        <v>0</v>
      </c>
      <c r="P11" s="46">
        <v>0</v>
      </c>
      <c r="Q11" s="46">
        <v>0</v>
      </c>
      <c r="R11" s="46">
        <v>0</v>
      </c>
      <c r="S11" s="46">
        <v>0</v>
      </c>
      <c r="T11" s="46">
        <v>0</v>
      </c>
      <c r="U11" s="46">
        <v>0</v>
      </c>
      <c r="V11" s="46">
        <v>0</v>
      </c>
      <c r="W11" s="46">
        <v>0</v>
      </c>
      <c r="X11" s="46">
        <v>0</v>
      </c>
      <c r="Y11" s="46">
        <v>0</v>
      </c>
      <c r="Z11" s="46">
        <v>0</v>
      </c>
      <c r="AA11" s="46">
        <v>0</v>
      </c>
      <c r="AB11" s="46">
        <v>0</v>
      </c>
      <c r="AC11" s="46">
        <v>0</v>
      </c>
      <c r="AD11" s="46">
        <v>0</v>
      </c>
      <c r="AE11" s="46">
        <v>0</v>
      </c>
      <c r="AF11" s="46">
        <v>0</v>
      </c>
      <c r="AG11" s="46">
        <v>0</v>
      </c>
      <c r="AH11" s="46">
        <v>0</v>
      </c>
      <c r="AI11" s="46">
        <v>0</v>
      </c>
      <c r="AJ11" s="46">
        <v>0</v>
      </c>
      <c r="AK11" s="46">
        <v>0</v>
      </c>
      <c r="AL11" s="46">
        <v>0</v>
      </c>
      <c r="AM11" s="47">
        <v>0</v>
      </c>
    </row>
    <row r="12" spans="1:39" s="64" customFormat="1" ht="17" customHeight="1" x14ac:dyDescent="0.2">
      <c r="A12" s="44" t="s">
        <v>9</v>
      </c>
      <c r="B12" s="90" t="s">
        <v>65</v>
      </c>
      <c r="C12" s="46">
        <v>0</v>
      </c>
      <c r="D12" s="46">
        <v>0</v>
      </c>
      <c r="E12" s="46"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f>X!K$48/X!K$49</f>
        <v>0.50655344851538509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46">
        <v>0</v>
      </c>
      <c r="AC12" s="46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7">
        <v>0</v>
      </c>
    </row>
    <row r="13" spans="1:39" s="64" customFormat="1" ht="17" customHeight="1" x14ac:dyDescent="0.2">
      <c r="A13" s="44" t="s">
        <v>10</v>
      </c>
      <c r="B13" s="90" t="s">
        <v>66</v>
      </c>
      <c r="C13" s="46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f>X!L$48/X!L$49</f>
        <v>0.28661029995897874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46">
        <v>0</v>
      </c>
      <c r="AC13" s="46">
        <v>0</v>
      </c>
      <c r="AD13" s="46">
        <v>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0</v>
      </c>
      <c r="AL13" s="46">
        <v>0</v>
      </c>
      <c r="AM13" s="47">
        <v>0</v>
      </c>
    </row>
    <row r="14" spans="1:39" s="64" customFormat="1" ht="17" customHeight="1" x14ac:dyDescent="0.2">
      <c r="A14" s="44" t="s">
        <v>11</v>
      </c>
      <c r="B14" s="90" t="s">
        <v>67</v>
      </c>
      <c r="C14" s="46">
        <v>0</v>
      </c>
      <c r="D14" s="46">
        <v>0</v>
      </c>
      <c r="E14" s="46">
        <v>0</v>
      </c>
      <c r="F14" s="46">
        <v>0</v>
      </c>
      <c r="G14" s="46">
        <v>0</v>
      </c>
      <c r="H14" s="46">
        <v>0</v>
      </c>
      <c r="I14" s="46">
        <v>0</v>
      </c>
      <c r="J14" s="46">
        <v>0</v>
      </c>
      <c r="K14" s="46">
        <v>0</v>
      </c>
      <c r="L14" s="46">
        <v>0</v>
      </c>
      <c r="M14" s="46">
        <f>X!M$48/X!M$49</f>
        <v>0.18600011879132672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6">
        <v>0</v>
      </c>
      <c r="U14" s="46">
        <v>0</v>
      </c>
      <c r="V14" s="46">
        <v>0</v>
      </c>
      <c r="W14" s="46">
        <v>0</v>
      </c>
      <c r="X14" s="46">
        <v>0</v>
      </c>
      <c r="Y14" s="46">
        <v>0</v>
      </c>
      <c r="Z14" s="46">
        <v>0</v>
      </c>
      <c r="AA14" s="46">
        <v>0</v>
      </c>
      <c r="AB14" s="46">
        <v>0</v>
      </c>
      <c r="AC14" s="46">
        <v>0</v>
      </c>
      <c r="AD14" s="46">
        <v>0</v>
      </c>
      <c r="AE14" s="46">
        <v>0</v>
      </c>
      <c r="AF14" s="46">
        <v>0</v>
      </c>
      <c r="AG14" s="46">
        <v>0</v>
      </c>
      <c r="AH14" s="46">
        <v>0</v>
      </c>
      <c r="AI14" s="46">
        <v>0</v>
      </c>
      <c r="AJ14" s="46">
        <v>0</v>
      </c>
      <c r="AK14" s="46">
        <v>0</v>
      </c>
      <c r="AL14" s="46">
        <v>0</v>
      </c>
      <c r="AM14" s="47">
        <v>0</v>
      </c>
    </row>
    <row r="15" spans="1:39" s="64" customFormat="1" ht="17" customHeight="1" x14ac:dyDescent="0.2">
      <c r="A15" s="44" t="s">
        <v>12</v>
      </c>
      <c r="B15" s="90" t="s">
        <v>68</v>
      </c>
      <c r="C15" s="46">
        <v>0</v>
      </c>
      <c r="D15" s="46">
        <v>0</v>
      </c>
      <c r="E15" s="46">
        <v>0</v>
      </c>
      <c r="F15" s="46">
        <v>0</v>
      </c>
      <c r="G15" s="46">
        <v>0</v>
      </c>
      <c r="H15" s="46">
        <v>0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  <c r="N15" s="46">
        <f>X!N$48/X!N$49</f>
        <v>0.46839587862469273</v>
      </c>
      <c r="O15" s="46">
        <v>0</v>
      </c>
      <c r="P15" s="46">
        <v>0</v>
      </c>
      <c r="Q15" s="46">
        <v>0</v>
      </c>
      <c r="R15" s="46">
        <v>0</v>
      </c>
      <c r="S15" s="46">
        <v>0</v>
      </c>
      <c r="T15" s="46">
        <v>0</v>
      </c>
      <c r="U15" s="46">
        <v>0</v>
      </c>
      <c r="V15" s="46">
        <v>0</v>
      </c>
      <c r="W15" s="46">
        <v>0</v>
      </c>
      <c r="X15" s="46">
        <v>0</v>
      </c>
      <c r="Y15" s="46">
        <v>0</v>
      </c>
      <c r="Z15" s="46">
        <v>0</v>
      </c>
      <c r="AA15" s="46">
        <v>0</v>
      </c>
      <c r="AB15" s="46">
        <v>0</v>
      </c>
      <c r="AC15" s="46">
        <v>0</v>
      </c>
      <c r="AD15" s="46">
        <v>0</v>
      </c>
      <c r="AE15" s="46">
        <v>0</v>
      </c>
      <c r="AF15" s="46">
        <v>0</v>
      </c>
      <c r="AG15" s="46">
        <v>0</v>
      </c>
      <c r="AH15" s="46">
        <v>0</v>
      </c>
      <c r="AI15" s="46">
        <v>0</v>
      </c>
      <c r="AJ15" s="46">
        <v>0</v>
      </c>
      <c r="AK15" s="46">
        <v>0</v>
      </c>
      <c r="AL15" s="46">
        <v>0</v>
      </c>
      <c r="AM15" s="47">
        <v>0</v>
      </c>
    </row>
    <row r="16" spans="1:39" s="64" customFormat="1" ht="17" customHeight="1" x14ac:dyDescent="0.2">
      <c r="A16" s="44" t="s">
        <v>13</v>
      </c>
      <c r="B16" s="90" t="s">
        <v>69</v>
      </c>
      <c r="C16" s="46">
        <v>0</v>
      </c>
      <c r="D16" s="46">
        <v>0</v>
      </c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  <c r="N16" s="46">
        <v>0</v>
      </c>
      <c r="O16" s="46">
        <f>X!O$48/X!O$49</f>
        <v>0.44384683682686754</v>
      </c>
      <c r="P16" s="46">
        <v>0</v>
      </c>
      <c r="Q16" s="46">
        <v>0</v>
      </c>
      <c r="R16" s="46">
        <v>0</v>
      </c>
      <c r="S16" s="46">
        <v>0</v>
      </c>
      <c r="T16" s="46">
        <v>0</v>
      </c>
      <c r="U16" s="46">
        <v>0</v>
      </c>
      <c r="V16" s="46">
        <v>0</v>
      </c>
      <c r="W16" s="46">
        <v>0</v>
      </c>
      <c r="X16" s="46">
        <v>0</v>
      </c>
      <c r="Y16" s="46">
        <v>0</v>
      </c>
      <c r="Z16" s="46">
        <v>0</v>
      </c>
      <c r="AA16" s="46">
        <v>0</v>
      </c>
      <c r="AB16" s="46">
        <v>0</v>
      </c>
      <c r="AC16" s="46">
        <v>0</v>
      </c>
      <c r="AD16" s="46">
        <v>0</v>
      </c>
      <c r="AE16" s="46">
        <v>0</v>
      </c>
      <c r="AF16" s="46">
        <v>0</v>
      </c>
      <c r="AG16" s="46">
        <v>0</v>
      </c>
      <c r="AH16" s="46">
        <v>0</v>
      </c>
      <c r="AI16" s="46">
        <v>0</v>
      </c>
      <c r="AJ16" s="46">
        <v>0</v>
      </c>
      <c r="AK16" s="46">
        <v>0</v>
      </c>
      <c r="AL16" s="46">
        <v>0</v>
      </c>
      <c r="AM16" s="47">
        <v>0</v>
      </c>
    </row>
    <row r="17" spans="1:39" s="64" customFormat="1" ht="17" customHeight="1" x14ac:dyDescent="0.2">
      <c r="A17" s="44" t="s">
        <v>14</v>
      </c>
      <c r="B17" s="90" t="s">
        <v>70</v>
      </c>
      <c r="C17" s="46">
        <v>0</v>
      </c>
      <c r="D17" s="46">
        <v>0</v>
      </c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f>X!P$48/X!P$49</f>
        <v>0.4999550068413226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6">
        <v>0</v>
      </c>
      <c r="W17" s="46">
        <v>0</v>
      </c>
      <c r="X17" s="46">
        <v>0</v>
      </c>
      <c r="Y17" s="46">
        <v>0</v>
      </c>
      <c r="Z17" s="46">
        <v>0</v>
      </c>
      <c r="AA17" s="46">
        <v>0</v>
      </c>
      <c r="AB17" s="46">
        <v>0</v>
      </c>
      <c r="AC17" s="46">
        <v>0</v>
      </c>
      <c r="AD17" s="46">
        <v>0</v>
      </c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0</v>
      </c>
      <c r="AL17" s="46">
        <v>0</v>
      </c>
      <c r="AM17" s="47">
        <v>0</v>
      </c>
    </row>
    <row r="18" spans="1:39" s="64" customFormat="1" ht="17" customHeight="1" x14ac:dyDescent="0.2">
      <c r="A18" s="44" t="s">
        <v>15</v>
      </c>
      <c r="B18" s="90" t="s">
        <v>71</v>
      </c>
      <c r="C18" s="46">
        <v>0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  <c r="N18" s="46">
        <v>0</v>
      </c>
      <c r="O18" s="46">
        <v>0</v>
      </c>
      <c r="P18" s="46">
        <v>0</v>
      </c>
      <c r="Q18" s="46">
        <f>X!Q$48/X!Q$49</f>
        <v>0.39615947934806117</v>
      </c>
      <c r="R18" s="46">
        <v>0</v>
      </c>
      <c r="S18" s="46">
        <v>0</v>
      </c>
      <c r="T18" s="46">
        <v>0</v>
      </c>
      <c r="U18" s="46">
        <v>0</v>
      </c>
      <c r="V18" s="46">
        <v>0</v>
      </c>
      <c r="W18" s="46">
        <v>0</v>
      </c>
      <c r="X18" s="46">
        <v>0</v>
      </c>
      <c r="Y18" s="46">
        <v>0</v>
      </c>
      <c r="Z18" s="46">
        <v>0</v>
      </c>
      <c r="AA18" s="46">
        <v>0</v>
      </c>
      <c r="AB18" s="46">
        <v>0</v>
      </c>
      <c r="AC18" s="46">
        <v>0</v>
      </c>
      <c r="AD18" s="46">
        <v>0</v>
      </c>
      <c r="AE18" s="46">
        <v>0</v>
      </c>
      <c r="AF18" s="46">
        <v>0</v>
      </c>
      <c r="AG18" s="46">
        <v>0</v>
      </c>
      <c r="AH18" s="46">
        <v>0</v>
      </c>
      <c r="AI18" s="46">
        <v>0</v>
      </c>
      <c r="AJ18" s="46">
        <v>0</v>
      </c>
      <c r="AK18" s="46">
        <v>0</v>
      </c>
      <c r="AL18" s="46">
        <v>0</v>
      </c>
      <c r="AM18" s="47">
        <v>0</v>
      </c>
    </row>
    <row r="19" spans="1:39" s="64" customFormat="1" ht="17" customHeight="1" x14ac:dyDescent="0.2">
      <c r="A19" s="44" t="s">
        <v>16</v>
      </c>
      <c r="B19" s="90" t="s">
        <v>72</v>
      </c>
      <c r="C19" s="46">
        <v>0</v>
      </c>
      <c r="D19" s="46">
        <v>0</v>
      </c>
      <c r="E19" s="46">
        <v>0</v>
      </c>
      <c r="F19" s="46">
        <v>0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  <c r="N19" s="46">
        <v>0</v>
      </c>
      <c r="O19" s="46">
        <v>0</v>
      </c>
      <c r="P19" s="46">
        <v>0</v>
      </c>
      <c r="Q19" s="46">
        <v>0</v>
      </c>
      <c r="R19" s="46">
        <f>X!R$48/X!R$49</f>
        <v>0.3908699356193534</v>
      </c>
      <c r="S19" s="46">
        <v>0</v>
      </c>
      <c r="T19" s="46">
        <v>0</v>
      </c>
      <c r="U19" s="46">
        <v>0</v>
      </c>
      <c r="V19" s="46">
        <v>0</v>
      </c>
      <c r="W19" s="46">
        <v>0</v>
      </c>
      <c r="X19" s="46">
        <v>0</v>
      </c>
      <c r="Y19" s="46">
        <v>0</v>
      </c>
      <c r="Z19" s="46">
        <v>0</v>
      </c>
      <c r="AA19" s="46">
        <v>0</v>
      </c>
      <c r="AB19" s="46">
        <v>0</v>
      </c>
      <c r="AC19" s="46">
        <v>0</v>
      </c>
      <c r="AD19" s="46">
        <v>0</v>
      </c>
      <c r="AE19" s="46">
        <v>0</v>
      </c>
      <c r="AF19" s="46">
        <v>0</v>
      </c>
      <c r="AG19" s="46">
        <v>0</v>
      </c>
      <c r="AH19" s="46">
        <v>0</v>
      </c>
      <c r="AI19" s="46">
        <v>0</v>
      </c>
      <c r="AJ19" s="46">
        <v>0</v>
      </c>
      <c r="AK19" s="46">
        <v>0</v>
      </c>
      <c r="AL19" s="46">
        <v>0</v>
      </c>
      <c r="AM19" s="47">
        <v>0</v>
      </c>
    </row>
    <row r="20" spans="1:39" s="64" customFormat="1" ht="17" customHeight="1" x14ac:dyDescent="0.2">
      <c r="A20" s="44" t="s">
        <v>17</v>
      </c>
      <c r="B20" s="90" t="s">
        <v>73</v>
      </c>
      <c r="C20" s="46">
        <v>0</v>
      </c>
      <c r="D20" s="46">
        <v>0</v>
      </c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  <c r="R20" s="46">
        <v>0</v>
      </c>
      <c r="S20" s="46">
        <f>X!S$48/X!S$49</f>
        <v>0.3380178568466557</v>
      </c>
      <c r="T20" s="46">
        <v>0</v>
      </c>
      <c r="U20" s="46">
        <v>0</v>
      </c>
      <c r="V20" s="46">
        <v>0</v>
      </c>
      <c r="W20" s="46">
        <v>0</v>
      </c>
      <c r="X20" s="46">
        <v>0</v>
      </c>
      <c r="Y20" s="46">
        <v>0</v>
      </c>
      <c r="Z20" s="46">
        <v>0</v>
      </c>
      <c r="AA20" s="46">
        <v>0</v>
      </c>
      <c r="AB20" s="46">
        <v>0</v>
      </c>
      <c r="AC20" s="46">
        <v>0</v>
      </c>
      <c r="AD20" s="46">
        <v>0</v>
      </c>
      <c r="AE20" s="46">
        <v>0</v>
      </c>
      <c r="AF20" s="46">
        <v>0</v>
      </c>
      <c r="AG20" s="46">
        <v>0</v>
      </c>
      <c r="AH20" s="46">
        <v>0</v>
      </c>
      <c r="AI20" s="46">
        <v>0</v>
      </c>
      <c r="AJ20" s="46">
        <v>0</v>
      </c>
      <c r="AK20" s="46">
        <v>0</v>
      </c>
      <c r="AL20" s="46">
        <v>0</v>
      </c>
      <c r="AM20" s="47">
        <v>0</v>
      </c>
    </row>
    <row r="21" spans="1:39" s="64" customFormat="1" ht="17" customHeight="1" x14ac:dyDescent="0.2">
      <c r="A21" s="44" t="s">
        <v>18</v>
      </c>
      <c r="B21" s="90" t="s">
        <v>74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f>X!T$48/X!T$49</f>
        <v>0.30788449782183963</v>
      </c>
      <c r="U21" s="46">
        <v>0</v>
      </c>
      <c r="V21" s="46">
        <v>0</v>
      </c>
      <c r="W21" s="46">
        <v>0</v>
      </c>
      <c r="X21" s="46">
        <v>0</v>
      </c>
      <c r="Y21" s="46">
        <v>0</v>
      </c>
      <c r="Z21" s="46">
        <v>0</v>
      </c>
      <c r="AA21" s="46">
        <v>0</v>
      </c>
      <c r="AB21" s="46">
        <v>0</v>
      </c>
      <c r="AC21" s="46">
        <v>0</v>
      </c>
      <c r="AD21" s="46">
        <v>0</v>
      </c>
      <c r="AE21" s="46">
        <v>0</v>
      </c>
      <c r="AF21" s="46">
        <v>0</v>
      </c>
      <c r="AG21" s="46">
        <v>0</v>
      </c>
      <c r="AH21" s="46">
        <v>0</v>
      </c>
      <c r="AI21" s="46">
        <v>0</v>
      </c>
      <c r="AJ21" s="46">
        <v>0</v>
      </c>
      <c r="AK21" s="46">
        <v>0</v>
      </c>
      <c r="AL21" s="46">
        <v>0</v>
      </c>
      <c r="AM21" s="47">
        <v>0</v>
      </c>
    </row>
    <row r="22" spans="1:39" s="64" customFormat="1" ht="17" customHeight="1" x14ac:dyDescent="0.2">
      <c r="A22" s="44" t="s">
        <v>19</v>
      </c>
      <c r="B22" s="90" t="s">
        <v>75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v>0</v>
      </c>
      <c r="K22" s="46">
        <v>0</v>
      </c>
      <c r="L22" s="46">
        <v>0</v>
      </c>
      <c r="M22" s="46">
        <v>0</v>
      </c>
      <c r="N22" s="46">
        <v>0</v>
      </c>
      <c r="O22" s="46">
        <v>0</v>
      </c>
      <c r="P22" s="46">
        <v>0</v>
      </c>
      <c r="Q22" s="46">
        <v>0</v>
      </c>
      <c r="R22" s="46">
        <v>0</v>
      </c>
      <c r="S22" s="46">
        <v>0</v>
      </c>
      <c r="T22" s="46">
        <v>0</v>
      </c>
      <c r="U22" s="46">
        <f>X!U$48/X!U$49</f>
        <v>0.21807179447795641</v>
      </c>
      <c r="V22" s="46">
        <v>0</v>
      </c>
      <c r="W22" s="46">
        <v>0</v>
      </c>
      <c r="X22" s="46">
        <v>0</v>
      </c>
      <c r="Y22" s="46">
        <v>0</v>
      </c>
      <c r="Z22" s="46">
        <v>0</v>
      </c>
      <c r="AA22" s="46">
        <v>0</v>
      </c>
      <c r="AB22" s="46">
        <v>0</v>
      </c>
      <c r="AC22" s="46">
        <v>0</v>
      </c>
      <c r="AD22" s="46">
        <v>0</v>
      </c>
      <c r="AE22" s="46">
        <v>0</v>
      </c>
      <c r="AF22" s="46">
        <v>0</v>
      </c>
      <c r="AG22" s="46">
        <v>0</v>
      </c>
      <c r="AH22" s="46">
        <v>0</v>
      </c>
      <c r="AI22" s="46">
        <v>0</v>
      </c>
      <c r="AJ22" s="46">
        <v>0</v>
      </c>
      <c r="AK22" s="46">
        <v>0</v>
      </c>
      <c r="AL22" s="46">
        <v>0</v>
      </c>
      <c r="AM22" s="47">
        <v>0</v>
      </c>
    </row>
    <row r="23" spans="1:39" s="64" customFormat="1" ht="17" customHeight="1" x14ac:dyDescent="0.2">
      <c r="A23" s="44" t="s">
        <v>20</v>
      </c>
      <c r="B23" s="90" t="s">
        <v>76</v>
      </c>
      <c r="C23" s="46">
        <v>0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f>X!V$48/X!V$49</f>
        <v>0.46557258687780495</v>
      </c>
      <c r="W23" s="46">
        <v>0</v>
      </c>
      <c r="X23" s="46">
        <v>0</v>
      </c>
      <c r="Y23" s="46">
        <v>0</v>
      </c>
      <c r="Z23" s="46">
        <v>0</v>
      </c>
      <c r="AA23" s="46">
        <v>0</v>
      </c>
      <c r="AB23" s="46">
        <v>0</v>
      </c>
      <c r="AC23" s="46">
        <v>0</v>
      </c>
      <c r="AD23" s="46">
        <v>0</v>
      </c>
      <c r="AE23" s="46">
        <v>0</v>
      </c>
      <c r="AF23" s="46">
        <v>0</v>
      </c>
      <c r="AG23" s="46">
        <v>0</v>
      </c>
      <c r="AH23" s="46">
        <v>0</v>
      </c>
      <c r="AI23" s="46">
        <v>0</v>
      </c>
      <c r="AJ23" s="46">
        <v>0</v>
      </c>
      <c r="AK23" s="46">
        <v>0</v>
      </c>
      <c r="AL23" s="46">
        <v>0</v>
      </c>
      <c r="AM23" s="47">
        <v>0</v>
      </c>
    </row>
    <row r="24" spans="1:39" s="64" customFormat="1" ht="17" customHeight="1" x14ac:dyDescent="0.2">
      <c r="A24" s="44" t="s">
        <v>21</v>
      </c>
      <c r="B24" s="90" t="s">
        <v>77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f>X!W$48/X!W$49</f>
        <v>0.48496802909498271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0</v>
      </c>
      <c r="AJ24" s="46">
        <v>0</v>
      </c>
      <c r="AK24" s="46">
        <v>0</v>
      </c>
      <c r="AL24" s="46">
        <v>0</v>
      </c>
      <c r="AM24" s="47">
        <v>0</v>
      </c>
    </row>
    <row r="25" spans="1:39" s="64" customFormat="1" ht="17" customHeight="1" x14ac:dyDescent="0.2">
      <c r="A25" s="44" t="s">
        <v>22</v>
      </c>
      <c r="B25" s="90" t="s">
        <v>176</v>
      </c>
      <c r="C25" s="46">
        <v>0</v>
      </c>
      <c r="D25" s="46">
        <v>0</v>
      </c>
      <c r="E25" s="46">
        <v>0</v>
      </c>
      <c r="F25" s="46">
        <v>0</v>
      </c>
      <c r="G25" s="46">
        <v>0</v>
      </c>
      <c r="H25" s="46">
        <v>0</v>
      </c>
      <c r="I25" s="46">
        <v>0</v>
      </c>
      <c r="J25" s="46">
        <v>0</v>
      </c>
      <c r="K25" s="46">
        <v>0</v>
      </c>
      <c r="L25" s="46">
        <v>0</v>
      </c>
      <c r="M25" s="46">
        <v>0</v>
      </c>
      <c r="N25" s="46">
        <v>0</v>
      </c>
      <c r="O25" s="46">
        <v>0</v>
      </c>
      <c r="P25" s="46">
        <v>0</v>
      </c>
      <c r="Q25" s="46">
        <v>0</v>
      </c>
      <c r="R25" s="46">
        <v>0</v>
      </c>
      <c r="S25" s="46">
        <v>0</v>
      </c>
      <c r="T25" s="46">
        <v>0</v>
      </c>
      <c r="U25" s="46">
        <v>0</v>
      </c>
      <c r="V25" s="46">
        <v>0</v>
      </c>
      <c r="W25" s="46">
        <v>0</v>
      </c>
      <c r="X25" s="46">
        <f>X!X$48/X!X$49</f>
        <v>0.4095382900899317</v>
      </c>
      <c r="Y25" s="46">
        <v>0</v>
      </c>
      <c r="Z25" s="46">
        <v>0</v>
      </c>
      <c r="AA25" s="46">
        <v>0</v>
      </c>
      <c r="AB25" s="46">
        <v>0</v>
      </c>
      <c r="AC25" s="46">
        <v>0</v>
      </c>
      <c r="AD25" s="46">
        <v>0</v>
      </c>
      <c r="AE25" s="46">
        <v>0</v>
      </c>
      <c r="AF25" s="46">
        <v>0</v>
      </c>
      <c r="AG25" s="46">
        <v>0</v>
      </c>
      <c r="AH25" s="46">
        <v>0</v>
      </c>
      <c r="AI25" s="46">
        <v>0</v>
      </c>
      <c r="AJ25" s="46">
        <v>0</v>
      </c>
      <c r="AK25" s="46">
        <v>0</v>
      </c>
      <c r="AL25" s="46">
        <v>0</v>
      </c>
      <c r="AM25" s="47">
        <v>0</v>
      </c>
    </row>
    <row r="26" spans="1:39" s="64" customFormat="1" ht="17" customHeight="1" x14ac:dyDescent="0.2">
      <c r="A26" s="44" t="s">
        <v>23</v>
      </c>
      <c r="B26" s="90" t="s">
        <v>78</v>
      </c>
      <c r="C26" s="46">
        <v>0</v>
      </c>
      <c r="D26" s="46">
        <v>0</v>
      </c>
      <c r="E26" s="46">
        <v>0</v>
      </c>
      <c r="F26" s="46">
        <v>0</v>
      </c>
      <c r="G26" s="46">
        <v>0</v>
      </c>
      <c r="H26" s="46">
        <v>0</v>
      </c>
      <c r="I26" s="46">
        <v>0</v>
      </c>
      <c r="J26" s="46">
        <v>0</v>
      </c>
      <c r="K26" s="46">
        <v>0</v>
      </c>
      <c r="L26" s="46">
        <v>0</v>
      </c>
      <c r="M26" s="46">
        <v>0</v>
      </c>
      <c r="N26" s="46">
        <v>0</v>
      </c>
      <c r="O26" s="46">
        <v>0</v>
      </c>
      <c r="P26" s="46">
        <v>0</v>
      </c>
      <c r="Q26" s="46">
        <v>0</v>
      </c>
      <c r="R26" s="46">
        <v>0</v>
      </c>
      <c r="S26" s="46">
        <v>0</v>
      </c>
      <c r="T26" s="46">
        <v>0</v>
      </c>
      <c r="U26" s="46">
        <v>0</v>
      </c>
      <c r="V26" s="46">
        <v>0</v>
      </c>
      <c r="W26" s="46">
        <v>0</v>
      </c>
      <c r="X26" s="46">
        <v>0</v>
      </c>
      <c r="Y26" s="46">
        <f>X!Y$48/X!Y$49</f>
        <v>0.4185312643970347</v>
      </c>
      <c r="Z26" s="46">
        <v>0</v>
      </c>
      <c r="AA26" s="46">
        <v>0</v>
      </c>
      <c r="AB26" s="46">
        <v>0</v>
      </c>
      <c r="AC26" s="46">
        <v>0</v>
      </c>
      <c r="AD26" s="46">
        <v>0</v>
      </c>
      <c r="AE26" s="46">
        <v>0</v>
      </c>
      <c r="AF26" s="46">
        <v>0</v>
      </c>
      <c r="AG26" s="46">
        <v>0</v>
      </c>
      <c r="AH26" s="46">
        <v>0</v>
      </c>
      <c r="AI26" s="46">
        <v>0</v>
      </c>
      <c r="AJ26" s="46">
        <v>0</v>
      </c>
      <c r="AK26" s="46">
        <v>0</v>
      </c>
      <c r="AL26" s="46">
        <v>0</v>
      </c>
      <c r="AM26" s="47">
        <v>0</v>
      </c>
    </row>
    <row r="27" spans="1:39" s="64" customFormat="1" ht="17" customHeight="1" x14ac:dyDescent="0.2">
      <c r="A27" s="44" t="s">
        <v>24</v>
      </c>
      <c r="B27" s="90" t="s">
        <v>79</v>
      </c>
      <c r="C27" s="46">
        <v>0</v>
      </c>
      <c r="D27" s="46">
        <v>0</v>
      </c>
      <c r="E27" s="46">
        <v>0</v>
      </c>
      <c r="F27" s="46">
        <v>0</v>
      </c>
      <c r="G27" s="46">
        <v>0</v>
      </c>
      <c r="H27" s="46">
        <v>0</v>
      </c>
      <c r="I27" s="46">
        <v>0</v>
      </c>
      <c r="J27" s="46">
        <v>0</v>
      </c>
      <c r="K27" s="46">
        <v>0</v>
      </c>
      <c r="L27" s="46">
        <v>0</v>
      </c>
      <c r="M27" s="46">
        <v>0</v>
      </c>
      <c r="N27" s="46">
        <v>0</v>
      </c>
      <c r="O27" s="46">
        <v>0</v>
      </c>
      <c r="P27" s="46">
        <v>0</v>
      </c>
      <c r="Q27" s="46">
        <v>0</v>
      </c>
      <c r="R27" s="46">
        <v>0</v>
      </c>
      <c r="S27" s="46">
        <v>0</v>
      </c>
      <c r="T27" s="46">
        <v>0</v>
      </c>
      <c r="U27" s="46">
        <v>0</v>
      </c>
      <c r="V27" s="46">
        <v>0</v>
      </c>
      <c r="W27" s="46">
        <v>0</v>
      </c>
      <c r="X27" s="46">
        <v>0</v>
      </c>
      <c r="Y27" s="46">
        <v>0</v>
      </c>
      <c r="Z27" s="46">
        <f>X!Z$48/X!Z$49</f>
        <v>0.64105709933746224</v>
      </c>
      <c r="AA27" s="46">
        <v>0</v>
      </c>
      <c r="AB27" s="46">
        <v>0</v>
      </c>
      <c r="AC27" s="46">
        <v>0</v>
      </c>
      <c r="AD27" s="46">
        <v>0</v>
      </c>
      <c r="AE27" s="46">
        <v>0</v>
      </c>
      <c r="AF27" s="46">
        <v>0</v>
      </c>
      <c r="AG27" s="46">
        <v>0</v>
      </c>
      <c r="AH27" s="46">
        <v>0</v>
      </c>
      <c r="AI27" s="46">
        <v>0</v>
      </c>
      <c r="AJ27" s="46">
        <v>0</v>
      </c>
      <c r="AK27" s="46">
        <v>0</v>
      </c>
      <c r="AL27" s="46">
        <v>0</v>
      </c>
      <c r="AM27" s="47">
        <v>0</v>
      </c>
    </row>
    <row r="28" spans="1:39" s="64" customFormat="1" ht="17" customHeight="1" x14ac:dyDescent="0.2">
      <c r="A28" s="44" t="s">
        <v>25</v>
      </c>
      <c r="B28" s="90" t="s">
        <v>80</v>
      </c>
      <c r="C28" s="46">
        <v>0</v>
      </c>
      <c r="D28" s="46">
        <v>0</v>
      </c>
      <c r="E28" s="46">
        <v>0</v>
      </c>
      <c r="F28" s="46">
        <v>0</v>
      </c>
      <c r="G28" s="46">
        <v>0</v>
      </c>
      <c r="H28" s="46">
        <v>0</v>
      </c>
      <c r="I28" s="46">
        <v>0</v>
      </c>
      <c r="J28" s="46">
        <v>0</v>
      </c>
      <c r="K28" s="46">
        <v>0</v>
      </c>
      <c r="L28" s="46">
        <v>0</v>
      </c>
      <c r="M28" s="46">
        <v>0</v>
      </c>
      <c r="N28" s="46">
        <v>0</v>
      </c>
      <c r="O28" s="46">
        <v>0</v>
      </c>
      <c r="P28" s="46">
        <v>0</v>
      </c>
      <c r="Q28" s="46">
        <v>0</v>
      </c>
      <c r="R28" s="46">
        <v>0</v>
      </c>
      <c r="S28" s="46">
        <v>0</v>
      </c>
      <c r="T28" s="46">
        <v>0</v>
      </c>
      <c r="U28" s="46">
        <v>0</v>
      </c>
      <c r="V28" s="46">
        <v>0</v>
      </c>
      <c r="W28" s="46">
        <v>0</v>
      </c>
      <c r="X28" s="46">
        <v>0</v>
      </c>
      <c r="Y28" s="46">
        <v>0</v>
      </c>
      <c r="Z28" s="46">
        <v>0</v>
      </c>
      <c r="AA28" s="46">
        <f>X!AA$48/X!AA$49</f>
        <v>0.70640064052768503</v>
      </c>
      <c r="AB28" s="46">
        <v>0</v>
      </c>
      <c r="AC28" s="46">
        <v>0</v>
      </c>
      <c r="AD28" s="46">
        <v>0</v>
      </c>
      <c r="AE28" s="46">
        <v>0</v>
      </c>
      <c r="AF28" s="46">
        <v>0</v>
      </c>
      <c r="AG28" s="46">
        <v>0</v>
      </c>
      <c r="AH28" s="46">
        <v>0</v>
      </c>
      <c r="AI28" s="46">
        <v>0</v>
      </c>
      <c r="AJ28" s="46">
        <v>0</v>
      </c>
      <c r="AK28" s="46">
        <v>0</v>
      </c>
      <c r="AL28" s="46">
        <v>0</v>
      </c>
      <c r="AM28" s="47">
        <v>0</v>
      </c>
    </row>
    <row r="29" spans="1:39" s="64" customFormat="1" ht="17" customHeight="1" x14ac:dyDescent="0.2">
      <c r="A29" s="44" t="s">
        <v>26</v>
      </c>
      <c r="B29" s="90" t="s">
        <v>81</v>
      </c>
      <c r="C29" s="46">
        <v>0</v>
      </c>
      <c r="D29" s="46">
        <v>0</v>
      </c>
      <c r="E29" s="46">
        <v>0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M29" s="46">
        <v>0</v>
      </c>
      <c r="N29" s="46">
        <v>0</v>
      </c>
      <c r="O29" s="46">
        <v>0</v>
      </c>
      <c r="P29" s="46">
        <v>0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6">
        <v>0</v>
      </c>
      <c r="W29" s="46">
        <v>0</v>
      </c>
      <c r="X29" s="46">
        <v>0</v>
      </c>
      <c r="Y29" s="46">
        <v>0</v>
      </c>
      <c r="Z29" s="46">
        <v>0</v>
      </c>
      <c r="AA29" s="46">
        <v>0</v>
      </c>
      <c r="AB29" s="46">
        <f>X!AB$48/X!AB$49</f>
        <v>0.62745027739756498</v>
      </c>
      <c r="AC29" s="46">
        <v>0</v>
      </c>
      <c r="AD29" s="46">
        <v>0</v>
      </c>
      <c r="AE29" s="46">
        <v>0</v>
      </c>
      <c r="AF29" s="46">
        <v>0</v>
      </c>
      <c r="AG29" s="46">
        <v>0</v>
      </c>
      <c r="AH29" s="46">
        <v>0</v>
      </c>
      <c r="AI29" s="46">
        <v>0</v>
      </c>
      <c r="AJ29" s="46">
        <v>0</v>
      </c>
      <c r="AK29" s="46">
        <v>0</v>
      </c>
      <c r="AL29" s="46">
        <v>0</v>
      </c>
      <c r="AM29" s="47">
        <v>0</v>
      </c>
    </row>
    <row r="30" spans="1:39" s="64" customFormat="1" ht="17" customHeight="1" x14ac:dyDescent="0.2">
      <c r="A30" s="44" t="s">
        <v>27</v>
      </c>
      <c r="B30" s="90" t="s">
        <v>82</v>
      </c>
      <c r="C30" s="46">
        <v>0</v>
      </c>
      <c r="D30" s="46">
        <v>0</v>
      </c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6">
        <v>0</v>
      </c>
      <c r="W30" s="46">
        <v>0</v>
      </c>
      <c r="X30" s="46">
        <v>0</v>
      </c>
      <c r="Y30" s="46">
        <v>0</v>
      </c>
      <c r="Z30" s="46">
        <v>0</v>
      </c>
      <c r="AA30" s="46">
        <v>0</v>
      </c>
      <c r="AB30" s="46">
        <v>0</v>
      </c>
      <c r="AC30" s="46">
        <f>X!AC$48/X!AC$49</f>
        <v>0.81075139936374985</v>
      </c>
      <c r="AD30" s="46">
        <v>0</v>
      </c>
      <c r="AE30" s="46">
        <v>0</v>
      </c>
      <c r="AF30" s="46">
        <v>0</v>
      </c>
      <c r="AG30" s="46">
        <v>0</v>
      </c>
      <c r="AH30" s="46">
        <v>0</v>
      </c>
      <c r="AI30" s="46">
        <v>0</v>
      </c>
      <c r="AJ30" s="46">
        <v>0</v>
      </c>
      <c r="AK30" s="46">
        <v>0</v>
      </c>
      <c r="AL30" s="46">
        <v>0</v>
      </c>
      <c r="AM30" s="47">
        <v>0</v>
      </c>
    </row>
    <row r="31" spans="1:39" s="64" customFormat="1" ht="17" customHeight="1" x14ac:dyDescent="0.2">
      <c r="A31" s="44" t="s">
        <v>28</v>
      </c>
      <c r="B31" s="90" t="s">
        <v>83</v>
      </c>
      <c r="C31" s="46">
        <v>0</v>
      </c>
      <c r="D31" s="46">
        <v>0</v>
      </c>
      <c r="E31" s="46">
        <v>0</v>
      </c>
      <c r="F31" s="46">
        <v>0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6">
        <v>0</v>
      </c>
      <c r="W31" s="46">
        <v>0</v>
      </c>
      <c r="X31" s="46">
        <v>0</v>
      </c>
      <c r="Y31" s="46">
        <v>0</v>
      </c>
      <c r="Z31" s="46">
        <v>0</v>
      </c>
      <c r="AA31" s="46">
        <v>0</v>
      </c>
      <c r="AB31" s="46">
        <v>0</v>
      </c>
      <c r="AC31" s="46">
        <v>0</v>
      </c>
      <c r="AD31" s="46">
        <f>X!AD$48/X!AD$49</f>
        <v>0.51529717001747466</v>
      </c>
      <c r="AE31" s="46">
        <v>0</v>
      </c>
      <c r="AF31" s="46">
        <v>0</v>
      </c>
      <c r="AG31" s="46">
        <v>0</v>
      </c>
      <c r="AH31" s="46">
        <v>0</v>
      </c>
      <c r="AI31" s="46">
        <v>0</v>
      </c>
      <c r="AJ31" s="46">
        <v>0</v>
      </c>
      <c r="AK31" s="46">
        <v>0</v>
      </c>
      <c r="AL31" s="46">
        <v>0</v>
      </c>
      <c r="AM31" s="47">
        <v>0</v>
      </c>
    </row>
    <row r="32" spans="1:39" s="64" customFormat="1" ht="17" customHeight="1" x14ac:dyDescent="0.2">
      <c r="A32" s="44" t="s">
        <v>29</v>
      </c>
      <c r="B32" s="90" t="s">
        <v>84</v>
      </c>
      <c r="C32" s="46">
        <v>0</v>
      </c>
      <c r="D32" s="46">
        <v>0</v>
      </c>
      <c r="E32" s="46">
        <v>0</v>
      </c>
      <c r="F32" s="46">
        <v>0</v>
      </c>
      <c r="G32" s="46">
        <v>0</v>
      </c>
      <c r="H32" s="46">
        <v>0</v>
      </c>
      <c r="I32" s="46">
        <v>0</v>
      </c>
      <c r="J32" s="46">
        <v>0</v>
      </c>
      <c r="K32" s="46">
        <v>0</v>
      </c>
      <c r="L32" s="46">
        <v>0</v>
      </c>
      <c r="M32" s="46">
        <v>0</v>
      </c>
      <c r="N32" s="46">
        <v>0</v>
      </c>
      <c r="O32" s="46">
        <v>0</v>
      </c>
      <c r="P32" s="46">
        <v>0</v>
      </c>
      <c r="Q32" s="46">
        <v>0</v>
      </c>
      <c r="R32" s="46">
        <v>0</v>
      </c>
      <c r="S32" s="46">
        <v>0</v>
      </c>
      <c r="T32" s="46">
        <v>0</v>
      </c>
      <c r="U32" s="46">
        <v>0</v>
      </c>
      <c r="V32" s="46">
        <v>0</v>
      </c>
      <c r="W32" s="46">
        <v>0</v>
      </c>
      <c r="X32" s="46">
        <v>0</v>
      </c>
      <c r="Y32" s="46">
        <v>0</v>
      </c>
      <c r="Z32" s="46">
        <v>0</v>
      </c>
      <c r="AA32" s="46">
        <v>0</v>
      </c>
      <c r="AB32" s="46">
        <v>0</v>
      </c>
      <c r="AC32" s="46">
        <v>0</v>
      </c>
      <c r="AD32" s="46">
        <v>0</v>
      </c>
      <c r="AE32" s="46">
        <f>X!AE$48/X!AE$49</f>
        <v>0.53457019469211242</v>
      </c>
      <c r="AF32" s="46">
        <v>0</v>
      </c>
      <c r="AG32" s="46">
        <v>0</v>
      </c>
      <c r="AH32" s="46">
        <v>0</v>
      </c>
      <c r="AI32" s="46">
        <v>0</v>
      </c>
      <c r="AJ32" s="46">
        <v>0</v>
      </c>
      <c r="AK32" s="46">
        <v>0</v>
      </c>
      <c r="AL32" s="46">
        <v>0</v>
      </c>
      <c r="AM32" s="47">
        <v>0</v>
      </c>
    </row>
    <row r="33" spans="1:39" s="64" customFormat="1" ht="17" customHeight="1" x14ac:dyDescent="0.2">
      <c r="A33" s="44" t="s">
        <v>30</v>
      </c>
      <c r="B33" s="90" t="s">
        <v>85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f>X!AF$48/X!AF$49</f>
        <v>0.72567581064108599</v>
      </c>
      <c r="AG33" s="46">
        <v>0</v>
      </c>
      <c r="AH33" s="46">
        <v>0</v>
      </c>
      <c r="AI33" s="46">
        <v>0</v>
      </c>
      <c r="AJ33" s="46">
        <v>0</v>
      </c>
      <c r="AK33" s="46">
        <v>0</v>
      </c>
      <c r="AL33" s="46">
        <v>0</v>
      </c>
      <c r="AM33" s="47">
        <v>0</v>
      </c>
    </row>
    <row r="34" spans="1:39" s="64" customFormat="1" ht="17" customHeight="1" x14ac:dyDescent="0.2">
      <c r="A34" s="44" t="s">
        <v>31</v>
      </c>
      <c r="B34" s="90" t="s">
        <v>86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0</v>
      </c>
      <c r="Z34" s="46">
        <v>0</v>
      </c>
      <c r="AA34" s="46">
        <v>0</v>
      </c>
      <c r="AB34" s="46">
        <v>0</v>
      </c>
      <c r="AC34" s="46">
        <v>0</v>
      </c>
      <c r="AD34" s="46">
        <v>0</v>
      </c>
      <c r="AE34" s="46">
        <v>0</v>
      </c>
      <c r="AF34" s="46">
        <v>0</v>
      </c>
      <c r="AG34" s="46">
        <f>X!AG$48/X!AG$49</f>
        <v>0.64253169830003842</v>
      </c>
      <c r="AH34" s="46">
        <v>0</v>
      </c>
      <c r="AI34" s="46">
        <v>0</v>
      </c>
      <c r="AJ34" s="46">
        <v>0</v>
      </c>
      <c r="AK34" s="46">
        <v>0</v>
      </c>
      <c r="AL34" s="46">
        <v>0</v>
      </c>
      <c r="AM34" s="47">
        <v>0</v>
      </c>
    </row>
    <row r="35" spans="1:39" s="64" customFormat="1" ht="17" customHeight="1" x14ac:dyDescent="0.2">
      <c r="A35" s="44" t="s">
        <v>32</v>
      </c>
      <c r="B35" s="90" t="s">
        <v>87</v>
      </c>
      <c r="C35" s="46">
        <v>0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X35" s="46">
        <v>0</v>
      </c>
      <c r="Y35" s="46">
        <v>0</v>
      </c>
      <c r="Z35" s="46">
        <v>0</v>
      </c>
      <c r="AA35" s="46">
        <v>0</v>
      </c>
      <c r="AB35" s="46">
        <v>0</v>
      </c>
      <c r="AC35" s="46">
        <v>0</v>
      </c>
      <c r="AD35" s="46">
        <v>0</v>
      </c>
      <c r="AE35" s="46">
        <v>0</v>
      </c>
      <c r="AF35" s="46">
        <v>0</v>
      </c>
      <c r="AG35" s="46">
        <v>0</v>
      </c>
      <c r="AH35" s="46">
        <f>X!AH$48/X!AH$49</f>
        <v>0.59517434644420375</v>
      </c>
      <c r="AI35" s="46">
        <v>0</v>
      </c>
      <c r="AJ35" s="46">
        <v>0</v>
      </c>
      <c r="AK35" s="46">
        <v>0</v>
      </c>
      <c r="AL35" s="46">
        <v>0</v>
      </c>
      <c r="AM35" s="47">
        <v>0</v>
      </c>
    </row>
    <row r="36" spans="1:39" s="64" customFormat="1" ht="17" customHeight="1" x14ac:dyDescent="0.2">
      <c r="A36" s="44" t="s">
        <v>33</v>
      </c>
      <c r="B36" s="90" t="s">
        <v>88</v>
      </c>
      <c r="C36" s="46">
        <v>0</v>
      </c>
      <c r="D36" s="46">
        <v>0</v>
      </c>
      <c r="E36" s="46">
        <v>0</v>
      </c>
      <c r="F36" s="46">
        <v>0</v>
      </c>
      <c r="G36" s="46">
        <v>0</v>
      </c>
      <c r="H36" s="46">
        <v>0</v>
      </c>
      <c r="I36" s="46">
        <v>0</v>
      </c>
      <c r="J36" s="46">
        <v>0</v>
      </c>
      <c r="K36" s="46">
        <v>0</v>
      </c>
      <c r="L36" s="46">
        <v>0</v>
      </c>
      <c r="M36" s="46">
        <v>0</v>
      </c>
      <c r="N36" s="46">
        <v>0</v>
      </c>
      <c r="O36" s="46">
        <v>0</v>
      </c>
      <c r="P36" s="46">
        <v>0</v>
      </c>
      <c r="Q36" s="46">
        <v>0</v>
      </c>
      <c r="R36" s="46">
        <v>0</v>
      </c>
      <c r="S36" s="46">
        <v>0</v>
      </c>
      <c r="T36" s="46">
        <v>0</v>
      </c>
      <c r="U36" s="46">
        <v>0</v>
      </c>
      <c r="V36" s="46">
        <v>0</v>
      </c>
      <c r="W36" s="46">
        <v>0</v>
      </c>
      <c r="X36" s="46">
        <v>0</v>
      </c>
      <c r="Y36" s="46">
        <v>0</v>
      </c>
      <c r="Z36" s="46">
        <v>0</v>
      </c>
      <c r="AA36" s="46">
        <v>0</v>
      </c>
      <c r="AB36" s="46">
        <v>0</v>
      </c>
      <c r="AC36" s="46">
        <v>0</v>
      </c>
      <c r="AD36" s="46">
        <v>0</v>
      </c>
      <c r="AE36" s="46">
        <v>0</v>
      </c>
      <c r="AF36" s="46">
        <v>0</v>
      </c>
      <c r="AG36" s="46">
        <v>0</v>
      </c>
      <c r="AH36" s="46">
        <v>0</v>
      </c>
      <c r="AI36" s="46">
        <f>X!AI$48/X!AI$49</f>
        <v>0.62026129472132696</v>
      </c>
      <c r="AJ36" s="46">
        <v>0</v>
      </c>
      <c r="AK36" s="46">
        <v>0</v>
      </c>
      <c r="AL36" s="46">
        <v>0</v>
      </c>
      <c r="AM36" s="47">
        <v>0</v>
      </c>
    </row>
    <row r="37" spans="1:39" s="64" customFormat="1" ht="17" customHeight="1" x14ac:dyDescent="0.2">
      <c r="A37" s="44" t="s">
        <v>34</v>
      </c>
      <c r="B37" s="90" t="s">
        <v>89</v>
      </c>
      <c r="C37" s="46">
        <v>0</v>
      </c>
      <c r="D37" s="46">
        <v>0</v>
      </c>
      <c r="E37" s="46">
        <v>0</v>
      </c>
      <c r="F37" s="46">
        <v>0</v>
      </c>
      <c r="G37" s="46">
        <v>0</v>
      </c>
      <c r="H37" s="46">
        <v>0</v>
      </c>
      <c r="I37" s="46">
        <v>0</v>
      </c>
      <c r="J37" s="46">
        <v>0</v>
      </c>
      <c r="K37" s="46">
        <v>0</v>
      </c>
      <c r="L37" s="46">
        <v>0</v>
      </c>
      <c r="M37" s="46">
        <v>0</v>
      </c>
      <c r="N37" s="46">
        <v>0</v>
      </c>
      <c r="O37" s="46">
        <v>0</v>
      </c>
      <c r="P37" s="46">
        <v>0</v>
      </c>
      <c r="Q37" s="46">
        <v>0</v>
      </c>
      <c r="R37" s="46">
        <v>0</v>
      </c>
      <c r="S37" s="46">
        <v>0</v>
      </c>
      <c r="T37" s="46">
        <v>0</v>
      </c>
      <c r="U37" s="46">
        <v>0</v>
      </c>
      <c r="V37" s="46">
        <v>0</v>
      </c>
      <c r="W37" s="46">
        <v>0</v>
      </c>
      <c r="X37" s="46">
        <v>0</v>
      </c>
      <c r="Y37" s="46">
        <v>0</v>
      </c>
      <c r="Z37" s="46">
        <v>0</v>
      </c>
      <c r="AA37" s="46">
        <v>0</v>
      </c>
      <c r="AB37" s="46">
        <v>0</v>
      </c>
      <c r="AC37" s="46">
        <v>0</v>
      </c>
      <c r="AD37" s="46">
        <v>0</v>
      </c>
      <c r="AE37" s="46">
        <v>0</v>
      </c>
      <c r="AF37" s="46">
        <v>0</v>
      </c>
      <c r="AG37" s="46">
        <v>0</v>
      </c>
      <c r="AH37" s="46">
        <v>0</v>
      </c>
      <c r="AI37" s="46">
        <v>0</v>
      </c>
      <c r="AJ37" s="46">
        <f>X!AJ$48/X!AJ$49</f>
        <v>0.62910868478101722</v>
      </c>
      <c r="AK37" s="46">
        <v>0</v>
      </c>
      <c r="AL37" s="46">
        <v>0</v>
      </c>
      <c r="AM37" s="47">
        <v>0</v>
      </c>
    </row>
    <row r="38" spans="1:39" s="64" customFormat="1" ht="17" customHeight="1" x14ac:dyDescent="0.2">
      <c r="A38" s="44" t="s">
        <v>35</v>
      </c>
      <c r="B38" s="90" t="s">
        <v>90</v>
      </c>
      <c r="C38" s="46">
        <v>0</v>
      </c>
      <c r="D38" s="46">
        <v>0</v>
      </c>
      <c r="E38" s="46">
        <v>0</v>
      </c>
      <c r="F38" s="46">
        <v>0</v>
      </c>
      <c r="G38" s="46">
        <v>0</v>
      </c>
      <c r="H38" s="46">
        <v>0</v>
      </c>
      <c r="I38" s="46">
        <v>0</v>
      </c>
      <c r="J38" s="46">
        <v>0</v>
      </c>
      <c r="K38" s="46">
        <v>0</v>
      </c>
      <c r="L38" s="46">
        <v>0</v>
      </c>
      <c r="M38" s="46">
        <v>0</v>
      </c>
      <c r="N38" s="46">
        <v>0</v>
      </c>
      <c r="O38" s="46">
        <v>0</v>
      </c>
      <c r="P38" s="46">
        <v>0</v>
      </c>
      <c r="Q38" s="46">
        <v>0</v>
      </c>
      <c r="R38" s="46">
        <v>0</v>
      </c>
      <c r="S38" s="46">
        <v>0</v>
      </c>
      <c r="T38" s="46">
        <v>0</v>
      </c>
      <c r="U38" s="46">
        <v>0</v>
      </c>
      <c r="V38" s="46">
        <v>0</v>
      </c>
      <c r="W38" s="46">
        <v>0</v>
      </c>
      <c r="X38" s="46">
        <v>0</v>
      </c>
      <c r="Y38" s="46">
        <v>0</v>
      </c>
      <c r="Z38" s="46">
        <v>0</v>
      </c>
      <c r="AA38" s="46">
        <v>0</v>
      </c>
      <c r="AB38" s="46">
        <v>0</v>
      </c>
      <c r="AC38" s="46">
        <v>0</v>
      </c>
      <c r="AD38" s="46">
        <v>0</v>
      </c>
      <c r="AE38" s="46">
        <v>0</v>
      </c>
      <c r="AF38" s="46">
        <v>0</v>
      </c>
      <c r="AG38" s="46">
        <v>0</v>
      </c>
      <c r="AH38" s="46">
        <v>0</v>
      </c>
      <c r="AI38" s="46">
        <v>0</v>
      </c>
      <c r="AJ38" s="46">
        <v>0</v>
      </c>
      <c r="AK38" s="46">
        <f>X!AK$48/X!AK$49</f>
        <v>0.53003118045182429</v>
      </c>
      <c r="AL38" s="46">
        <v>0</v>
      </c>
      <c r="AM38" s="47">
        <v>0</v>
      </c>
    </row>
    <row r="39" spans="1:39" s="64" customFormat="1" ht="17" customHeight="1" x14ac:dyDescent="0.2">
      <c r="A39" s="44" t="s">
        <v>36</v>
      </c>
      <c r="B39" s="90" t="s">
        <v>91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f>X!AL$48/X!AL$49</f>
        <v>0</v>
      </c>
      <c r="AM39" s="47">
        <v>0</v>
      </c>
    </row>
    <row r="40" spans="1:39" s="64" customFormat="1" ht="17" customHeight="1" x14ac:dyDescent="0.2">
      <c r="A40" s="58" t="s">
        <v>37</v>
      </c>
      <c r="B40" s="91" t="s">
        <v>92</v>
      </c>
      <c r="C40" s="60">
        <v>0</v>
      </c>
      <c r="D40" s="60">
        <v>0</v>
      </c>
      <c r="E40" s="60">
        <v>0</v>
      </c>
      <c r="F40" s="60">
        <v>0</v>
      </c>
      <c r="G40" s="60">
        <v>0</v>
      </c>
      <c r="H40" s="60">
        <v>0</v>
      </c>
      <c r="I40" s="60">
        <v>0</v>
      </c>
      <c r="J40" s="60">
        <v>0</v>
      </c>
      <c r="K40" s="60">
        <v>0</v>
      </c>
      <c r="L40" s="60">
        <v>0</v>
      </c>
      <c r="M40" s="60">
        <v>0</v>
      </c>
      <c r="N40" s="60">
        <v>0</v>
      </c>
      <c r="O40" s="60">
        <v>0</v>
      </c>
      <c r="P40" s="60">
        <v>0</v>
      </c>
      <c r="Q40" s="60">
        <v>0</v>
      </c>
      <c r="R40" s="60">
        <v>0</v>
      </c>
      <c r="S40" s="60">
        <v>0</v>
      </c>
      <c r="T40" s="60">
        <v>0</v>
      </c>
      <c r="U40" s="60">
        <v>0</v>
      </c>
      <c r="V40" s="60">
        <v>0</v>
      </c>
      <c r="W40" s="60">
        <v>0</v>
      </c>
      <c r="X40" s="60">
        <v>0</v>
      </c>
      <c r="Y40" s="60">
        <v>0</v>
      </c>
      <c r="Z40" s="60">
        <v>0</v>
      </c>
      <c r="AA40" s="60">
        <v>0</v>
      </c>
      <c r="AB40" s="60">
        <v>0</v>
      </c>
      <c r="AC40" s="60">
        <v>0</v>
      </c>
      <c r="AD40" s="60">
        <v>0</v>
      </c>
      <c r="AE40" s="60">
        <v>0</v>
      </c>
      <c r="AF40" s="60">
        <v>0</v>
      </c>
      <c r="AG40" s="60">
        <v>0</v>
      </c>
      <c r="AH40" s="60">
        <v>0</v>
      </c>
      <c r="AI40" s="60">
        <v>0</v>
      </c>
      <c r="AJ40" s="60">
        <v>0</v>
      </c>
      <c r="AK40" s="60">
        <v>0</v>
      </c>
      <c r="AL40" s="60">
        <v>0</v>
      </c>
      <c r="AM40" s="61">
        <f>X!AM$48/X!AM$49</f>
        <v>0.65002478246198869</v>
      </c>
    </row>
    <row r="41" spans="1:39" s="64" customFormat="1" ht="17" customHeight="1" x14ac:dyDescent="0.2">
      <c r="A41" s="63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</row>
  </sheetData>
  <mergeCells count="1">
    <mergeCell ref="A2:B3"/>
  </mergeCells>
  <phoneticPr fontId="1"/>
  <pageMargins left="0.7" right="0.7" top="0.75" bottom="0.75" header="0.3" footer="0.3"/>
  <pageSetup paperSize="9" scale="73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79998168889431442"/>
    <pageSetUpPr fitToPage="1"/>
  </sheetPr>
  <dimension ref="A1:BK52"/>
  <sheetViews>
    <sheetView view="pageBreakPreview" zoomScale="90" zoomScaleNormal="90" zoomScaleSheetLayoutView="90" workbookViewId="0">
      <pane xSplit="2" ySplit="3" topLeftCell="C4" activePane="bottomRight" state="frozen"/>
      <selection activeCell="B3" sqref="B3"/>
      <selection pane="topRight" activeCell="B3" sqref="B3"/>
      <selection pane="bottomLeft" activeCell="B3" sqref="B3"/>
      <selection pane="bottomRight" activeCell="C4" sqref="C4"/>
    </sheetView>
  </sheetViews>
  <sheetFormatPr defaultColWidth="13.453125" defaultRowHeight="21" customHeight="1" x14ac:dyDescent="0.2"/>
  <cols>
    <col min="1" max="1" width="6.6328125" style="34" customWidth="1"/>
    <col min="2" max="2" width="24.6328125" style="29" customWidth="1"/>
    <col min="3" max="39" width="11.6328125" style="29" customWidth="1"/>
    <col min="40" max="60" width="12.6328125" style="29" customWidth="1"/>
    <col min="61" max="61" width="14.6328125" style="29" customWidth="1"/>
    <col min="62" max="62" width="9.6328125" style="29" customWidth="1"/>
    <col min="63" max="16384" width="13.453125" style="29"/>
  </cols>
  <sheetData>
    <row r="1" spans="1:63" ht="29.5" customHeight="1" x14ac:dyDescent="0.2">
      <c r="A1" s="24"/>
      <c r="B1" s="27"/>
      <c r="C1" s="28"/>
      <c r="D1" s="28"/>
      <c r="E1" s="28"/>
      <c r="F1" s="28"/>
      <c r="G1" s="28"/>
      <c r="H1" s="28"/>
      <c r="BI1" s="29" t="s">
        <v>0</v>
      </c>
    </row>
    <row r="2" spans="1:63" s="34" customFormat="1" ht="21" customHeight="1" x14ac:dyDescent="0.2">
      <c r="A2" s="186" t="s">
        <v>222</v>
      </c>
      <c r="B2" s="187"/>
      <c r="C2" s="31" t="s">
        <v>1</v>
      </c>
      <c r="D2" s="31" t="s">
        <v>2</v>
      </c>
      <c r="E2" s="31" t="s">
        <v>3</v>
      </c>
      <c r="F2" s="31" t="s">
        <v>4</v>
      </c>
      <c r="G2" s="31" t="s">
        <v>5</v>
      </c>
      <c r="H2" s="31" t="s">
        <v>6</v>
      </c>
      <c r="I2" s="31" t="s">
        <v>7</v>
      </c>
      <c r="J2" s="31" t="s">
        <v>8</v>
      </c>
      <c r="K2" s="31" t="s">
        <v>9</v>
      </c>
      <c r="L2" s="31" t="s">
        <v>10</v>
      </c>
      <c r="M2" s="31" t="s">
        <v>11</v>
      </c>
      <c r="N2" s="31" t="s">
        <v>12</v>
      </c>
      <c r="O2" s="31" t="s">
        <v>13</v>
      </c>
      <c r="P2" s="31" t="s">
        <v>14</v>
      </c>
      <c r="Q2" s="31" t="s">
        <v>15</v>
      </c>
      <c r="R2" s="31" t="s">
        <v>16</v>
      </c>
      <c r="S2" s="31" t="s">
        <v>17</v>
      </c>
      <c r="T2" s="31" t="s">
        <v>18</v>
      </c>
      <c r="U2" s="31" t="s">
        <v>19</v>
      </c>
      <c r="V2" s="31" t="s">
        <v>20</v>
      </c>
      <c r="W2" s="31" t="s">
        <v>21</v>
      </c>
      <c r="X2" s="31" t="s">
        <v>22</v>
      </c>
      <c r="Y2" s="31" t="s">
        <v>23</v>
      </c>
      <c r="Z2" s="31" t="s">
        <v>24</v>
      </c>
      <c r="AA2" s="31" t="s">
        <v>25</v>
      </c>
      <c r="AB2" s="31" t="s">
        <v>26</v>
      </c>
      <c r="AC2" s="31" t="s">
        <v>27</v>
      </c>
      <c r="AD2" s="31" t="s">
        <v>28</v>
      </c>
      <c r="AE2" s="31" t="s">
        <v>29</v>
      </c>
      <c r="AF2" s="31" t="s">
        <v>30</v>
      </c>
      <c r="AG2" s="31" t="s">
        <v>31</v>
      </c>
      <c r="AH2" s="31" t="s">
        <v>32</v>
      </c>
      <c r="AI2" s="31" t="s">
        <v>33</v>
      </c>
      <c r="AJ2" s="31" t="s">
        <v>34</v>
      </c>
      <c r="AK2" s="31" t="s">
        <v>35</v>
      </c>
      <c r="AL2" s="31" t="s">
        <v>36</v>
      </c>
      <c r="AM2" s="32" t="s">
        <v>37</v>
      </c>
      <c r="AN2" s="33" t="s">
        <v>38</v>
      </c>
      <c r="AO2" s="30" t="s">
        <v>39</v>
      </c>
      <c r="AP2" s="31" t="s">
        <v>40</v>
      </c>
      <c r="AQ2" s="31" t="s">
        <v>41</v>
      </c>
      <c r="AR2" s="31" t="s">
        <v>42</v>
      </c>
      <c r="AS2" s="31" t="s">
        <v>43</v>
      </c>
      <c r="AT2" s="32" t="s">
        <v>44</v>
      </c>
      <c r="AU2" s="33" t="s">
        <v>45</v>
      </c>
      <c r="AV2" s="33" t="s">
        <v>46</v>
      </c>
      <c r="AW2" s="32" t="s">
        <v>47</v>
      </c>
      <c r="AX2" s="32" t="s">
        <v>177</v>
      </c>
      <c r="AY2" s="33" t="s">
        <v>48</v>
      </c>
      <c r="AZ2" s="33" t="s">
        <v>49</v>
      </c>
      <c r="BA2" s="33" t="s">
        <v>50</v>
      </c>
      <c r="BB2" s="31" t="s">
        <v>51</v>
      </c>
      <c r="BC2" s="31" t="s">
        <v>52</v>
      </c>
      <c r="BD2" s="32" t="s">
        <v>53</v>
      </c>
      <c r="BE2" s="32" t="s">
        <v>54</v>
      </c>
      <c r="BF2" s="32"/>
      <c r="BG2" s="32"/>
      <c r="BH2" s="33" t="s">
        <v>55</v>
      </c>
      <c r="BI2" s="33" t="s">
        <v>56</v>
      </c>
    </row>
    <row r="3" spans="1:63" ht="37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  <c r="AN3" s="138" t="s">
        <v>93</v>
      </c>
      <c r="AO3" s="139" t="s">
        <v>94</v>
      </c>
      <c r="AP3" s="137" t="s">
        <v>95</v>
      </c>
      <c r="AQ3" s="137" t="s">
        <v>96</v>
      </c>
      <c r="AR3" s="137" t="s">
        <v>97</v>
      </c>
      <c r="AS3" s="137" t="s">
        <v>98</v>
      </c>
      <c r="AT3" s="136" t="s">
        <v>99</v>
      </c>
      <c r="AU3" s="140" t="s">
        <v>182</v>
      </c>
      <c r="AV3" s="140" t="s">
        <v>183</v>
      </c>
      <c r="AW3" s="141" t="s">
        <v>100</v>
      </c>
      <c r="AX3" s="141" t="s">
        <v>178</v>
      </c>
      <c r="AY3" s="138" t="s">
        <v>179</v>
      </c>
      <c r="AZ3" s="138" t="s">
        <v>101</v>
      </c>
      <c r="BA3" s="138" t="s">
        <v>102</v>
      </c>
      <c r="BB3" s="137" t="s">
        <v>103</v>
      </c>
      <c r="BC3" s="137" t="s">
        <v>104</v>
      </c>
      <c r="BD3" s="136" t="s">
        <v>105</v>
      </c>
      <c r="BE3" s="136" t="s">
        <v>106</v>
      </c>
      <c r="BF3" s="136" t="s">
        <v>180</v>
      </c>
      <c r="BG3" s="136" t="s">
        <v>181</v>
      </c>
      <c r="BH3" s="138" t="s">
        <v>107</v>
      </c>
      <c r="BI3" s="138" t="s">
        <v>108</v>
      </c>
      <c r="BJ3" s="27"/>
      <c r="BK3" s="27"/>
    </row>
    <row r="4" spans="1:63" ht="17" customHeight="1" x14ac:dyDescent="0.2">
      <c r="A4" s="65" t="s">
        <v>1</v>
      </c>
      <c r="B4" s="66" t="s">
        <v>57</v>
      </c>
      <c r="C4" s="35">
        <v>33747.826000000001</v>
      </c>
      <c r="D4" s="35">
        <v>0.253</v>
      </c>
      <c r="E4" s="35">
        <v>365133.33600000001</v>
      </c>
      <c r="F4" s="35">
        <v>1893.586</v>
      </c>
      <c r="G4" s="35">
        <v>7793.8289999999997</v>
      </c>
      <c r="H4" s="35">
        <v>2125.5569999999998</v>
      </c>
      <c r="I4" s="35">
        <v>0</v>
      </c>
      <c r="J4" s="35">
        <v>14018.967000000001</v>
      </c>
      <c r="K4" s="35">
        <v>89.244</v>
      </c>
      <c r="L4" s="35">
        <v>0.24199999999999999</v>
      </c>
      <c r="M4" s="35">
        <v>0.93200000000000005</v>
      </c>
      <c r="N4" s="35">
        <v>0</v>
      </c>
      <c r="O4" s="35">
        <v>0</v>
      </c>
      <c r="P4" s="35">
        <v>0</v>
      </c>
      <c r="Q4" s="35">
        <v>0</v>
      </c>
      <c r="R4" s="35">
        <v>0</v>
      </c>
      <c r="S4" s="35">
        <v>0</v>
      </c>
      <c r="T4" s="35">
        <v>0</v>
      </c>
      <c r="U4" s="35">
        <v>0.223</v>
      </c>
      <c r="V4" s="35">
        <v>1379.1489999999999</v>
      </c>
      <c r="W4" s="35">
        <v>3216.4290000000001</v>
      </c>
      <c r="X4" s="35">
        <v>0</v>
      </c>
      <c r="Y4" s="35">
        <v>0</v>
      </c>
      <c r="Z4" s="35">
        <v>0</v>
      </c>
      <c r="AA4" s="35">
        <v>861.91300000000001</v>
      </c>
      <c r="AB4" s="35">
        <v>0</v>
      </c>
      <c r="AC4" s="35">
        <v>24.094000000000001</v>
      </c>
      <c r="AD4" s="35">
        <v>109.73699999999999</v>
      </c>
      <c r="AE4" s="35">
        <v>0</v>
      </c>
      <c r="AF4" s="35">
        <v>29.776</v>
      </c>
      <c r="AG4" s="35">
        <v>5874.3339999999998</v>
      </c>
      <c r="AH4" s="35">
        <v>7213.0349999999999</v>
      </c>
      <c r="AI4" s="35">
        <v>530.37900000000002</v>
      </c>
      <c r="AJ4" s="35">
        <v>34.646000000000001</v>
      </c>
      <c r="AK4" s="35">
        <v>46657.275999999998</v>
      </c>
      <c r="AL4" s="35">
        <v>0</v>
      </c>
      <c r="AM4" s="36">
        <v>0</v>
      </c>
      <c r="AN4" s="36">
        <f>SUM(C4:AM4)</f>
        <v>490734.76300000004</v>
      </c>
      <c r="AO4" s="37">
        <v>4697.3689999999997</v>
      </c>
      <c r="AP4" s="35">
        <v>230614.47399999999</v>
      </c>
      <c r="AQ4" s="35">
        <v>0</v>
      </c>
      <c r="AR4" s="35">
        <v>0</v>
      </c>
      <c r="AS4" s="35">
        <v>13109.557000000001</v>
      </c>
      <c r="AT4" s="36">
        <v>2528.3560000000002</v>
      </c>
      <c r="AU4" s="36">
        <f>SUM(AO4:AT4)</f>
        <v>250949.75599999999</v>
      </c>
      <c r="AV4" s="36">
        <f>+AU4+AN4</f>
        <v>741684.51900000009</v>
      </c>
      <c r="AW4" s="36">
        <v>2489.7359999999999</v>
      </c>
      <c r="AX4" s="36">
        <v>119943.03200000001</v>
      </c>
      <c r="AY4" s="36">
        <f>+AW4+AX4</f>
        <v>122432.76800000001</v>
      </c>
      <c r="AZ4" s="36">
        <f>+AY4+AU4</f>
        <v>373382.52399999998</v>
      </c>
      <c r="BA4" s="36">
        <f>+AZ4+AN4</f>
        <v>864117.28700000001</v>
      </c>
      <c r="BB4" s="35">
        <v>-151662.22033337076</v>
      </c>
      <c r="BC4" s="35">
        <v>-1917.11</v>
      </c>
      <c r="BD4" s="36">
        <v>-12808.393666629268</v>
      </c>
      <c r="BE4" s="36">
        <f>SUM(BB4:BD4)</f>
        <v>-166387.72400000002</v>
      </c>
      <c r="BF4" s="36">
        <v>-344166.51500000001</v>
      </c>
      <c r="BG4" s="36">
        <f>+BE4+BF4</f>
        <v>-510554.23900000006</v>
      </c>
      <c r="BH4" s="36">
        <f>+BG4+AZ4</f>
        <v>-137171.71500000008</v>
      </c>
      <c r="BI4" s="36">
        <f>+BH4+AN4</f>
        <v>353563.04799999995</v>
      </c>
      <c r="BJ4" s="38"/>
      <c r="BK4" s="38"/>
    </row>
    <row r="5" spans="1:63" ht="17" customHeight="1" x14ac:dyDescent="0.2">
      <c r="A5" s="65" t="s">
        <v>2</v>
      </c>
      <c r="B5" s="66" t="s">
        <v>58</v>
      </c>
      <c r="C5" s="35">
        <v>4.9649999999999999</v>
      </c>
      <c r="D5" s="35">
        <v>18.013000000000002</v>
      </c>
      <c r="E5" s="35">
        <v>420.72199999999998</v>
      </c>
      <c r="F5" s="35">
        <v>60.676000000000002</v>
      </c>
      <c r="G5" s="35">
        <v>783.48599999999999</v>
      </c>
      <c r="H5" s="35">
        <v>5395.82</v>
      </c>
      <c r="I5" s="35">
        <v>341845.58500000002</v>
      </c>
      <c r="J5" s="35">
        <v>168.071</v>
      </c>
      <c r="K5" s="35">
        <v>22097.260999999999</v>
      </c>
      <c r="L5" s="35">
        <v>113914.42200000001</v>
      </c>
      <c r="M5" s="35">
        <v>8905.06</v>
      </c>
      <c r="N5" s="35">
        <v>118.607</v>
      </c>
      <c r="O5" s="35">
        <v>27.739000000000001</v>
      </c>
      <c r="P5" s="35">
        <v>87.706000000000003</v>
      </c>
      <c r="Q5" s="35">
        <v>15.882</v>
      </c>
      <c r="R5" s="35">
        <v>48.524999999999999</v>
      </c>
      <c r="S5" s="35">
        <v>51.04</v>
      </c>
      <c r="T5" s="35">
        <v>0.45700000000000002</v>
      </c>
      <c r="U5" s="35">
        <v>1265.1859999999999</v>
      </c>
      <c r="V5" s="35">
        <v>409.30799999999999</v>
      </c>
      <c r="W5" s="35">
        <v>6363.1840000000002</v>
      </c>
      <c r="X5" s="35">
        <v>406525.54800000001</v>
      </c>
      <c r="Y5" s="35">
        <v>0</v>
      </c>
      <c r="Z5" s="35">
        <v>0.44900000000000001</v>
      </c>
      <c r="AA5" s="35">
        <v>12.670999999999999</v>
      </c>
      <c r="AB5" s="35">
        <v>1.4390000000000001</v>
      </c>
      <c r="AC5" s="35">
        <v>3.5019999999999998</v>
      </c>
      <c r="AD5" s="35">
        <v>16.215</v>
      </c>
      <c r="AE5" s="35">
        <v>0.31</v>
      </c>
      <c r="AF5" s="35">
        <v>7.4710000000000001</v>
      </c>
      <c r="AG5" s="35">
        <v>263.63900000000001</v>
      </c>
      <c r="AH5" s="35">
        <v>19.945</v>
      </c>
      <c r="AI5" s="35">
        <v>7.7690000000000001</v>
      </c>
      <c r="AJ5" s="35">
        <v>15.138</v>
      </c>
      <c r="AK5" s="35">
        <v>-7.4809999999999999</v>
      </c>
      <c r="AL5" s="35">
        <v>0</v>
      </c>
      <c r="AM5" s="36">
        <v>60.063000000000002</v>
      </c>
      <c r="AN5" s="36">
        <f t="shared" ref="AN5:AN47" si="0">SUM(C5:AM5)</f>
        <v>908928.39299999992</v>
      </c>
      <c r="AO5" s="37">
        <v>-327.01400000000001</v>
      </c>
      <c r="AP5" s="35">
        <v>-312.88099999999997</v>
      </c>
      <c r="AQ5" s="35">
        <v>0</v>
      </c>
      <c r="AR5" s="35">
        <v>0</v>
      </c>
      <c r="AS5" s="35">
        <v>0</v>
      </c>
      <c r="AT5" s="36">
        <v>2457.3009999999999</v>
      </c>
      <c r="AU5" s="36">
        <f t="shared" ref="AU5:AU40" si="1">SUM(AO5:AT5)</f>
        <v>1817.4059999999999</v>
      </c>
      <c r="AV5" s="36">
        <f t="shared" ref="AV5:AV40" si="2">+AU5+AN5</f>
        <v>910745.79899999988</v>
      </c>
      <c r="AW5" s="36">
        <v>826.55399999999997</v>
      </c>
      <c r="AX5" s="36">
        <v>862.27700000000004</v>
      </c>
      <c r="AY5" s="36">
        <f t="shared" ref="AY5:AY40" si="3">+AW5+AX5</f>
        <v>1688.8310000000001</v>
      </c>
      <c r="AZ5" s="36">
        <f t="shared" ref="AZ5:AZ40" si="4">+AY5+AU5</f>
        <v>3506.2370000000001</v>
      </c>
      <c r="BA5" s="36">
        <f t="shared" ref="BA5:BA40" si="5">+AZ5+AN5</f>
        <v>912434.62999999989</v>
      </c>
      <c r="BB5" s="35">
        <v>-760666.41099999996</v>
      </c>
      <c r="BC5" s="35">
        <v>0</v>
      </c>
      <c r="BD5" s="36">
        <v>-120819.336</v>
      </c>
      <c r="BE5" s="36">
        <f t="shared" ref="BE5:BE40" si="6">SUM(BB5:BD5)</f>
        <v>-881485.74699999997</v>
      </c>
      <c r="BF5" s="36">
        <v>-23577.543000000001</v>
      </c>
      <c r="BG5" s="36">
        <f t="shared" ref="BG5:BG40" si="7">+BE5+BF5</f>
        <v>-905063.28999999992</v>
      </c>
      <c r="BH5" s="36">
        <f t="shared" ref="BH5:BH40" si="8">+BG5+AZ5</f>
        <v>-901557.05299999996</v>
      </c>
      <c r="BI5" s="36">
        <f t="shared" ref="BI5:BI40" si="9">+BH5+AN5</f>
        <v>7371.3399999999674</v>
      </c>
      <c r="BJ5" s="38"/>
      <c r="BK5" s="38"/>
    </row>
    <row r="6" spans="1:63" ht="17" customHeight="1" x14ac:dyDescent="0.2">
      <c r="A6" s="65" t="s">
        <v>3</v>
      </c>
      <c r="B6" s="66" t="s">
        <v>59</v>
      </c>
      <c r="C6" s="35">
        <v>36473.607000000004</v>
      </c>
      <c r="D6" s="35">
        <v>0</v>
      </c>
      <c r="E6" s="35">
        <v>461263.06699999998</v>
      </c>
      <c r="F6" s="35">
        <v>672.88</v>
      </c>
      <c r="G6" s="35">
        <v>850.84900000000005</v>
      </c>
      <c r="H6" s="35">
        <v>13209.800999999999</v>
      </c>
      <c r="I6" s="35">
        <v>3.992</v>
      </c>
      <c r="J6" s="35">
        <v>29.802</v>
      </c>
      <c r="K6" s="35">
        <v>339.9</v>
      </c>
      <c r="L6" s="35">
        <v>4.3630000000000004</v>
      </c>
      <c r="M6" s="35">
        <v>0</v>
      </c>
      <c r="N6" s="35">
        <v>0</v>
      </c>
      <c r="O6" s="35">
        <v>0</v>
      </c>
      <c r="P6" s="35">
        <v>0</v>
      </c>
      <c r="Q6" s="35">
        <v>0</v>
      </c>
      <c r="R6" s="35">
        <v>0</v>
      </c>
      <c r="S6" s="35">
        <v>0</v>
      </c>
      <c r="T6" s="35">
        <v>0</v>
      </c>
      <c r="U6" s="35">
        <v>0</v>
      </c>
      <c r="V6" s="35">
        <v>1883.759</v>
      </c>
      <c r="W6" s="35">
        <v>68.284999999999997</v>
      </c>
      <c r="X6" s="35">
        <v>0</v>
      </c>
      <c r="Y6" s="35">
        <v>0</v>
      </c>
      <c r="Z6" s="35">
        <v>0</v>
      </c>
      <c r="AA6" s="35">
        <v>1046.9380000000001</v>
      </c>
      <c r="AB6" s="35">
        <v>0</v>
      </c>
      <c r="AC6" s="35">
        <v>0</v>
      </c>
      <c r="AD6" s="35">
        <v>294.34699999999998</v>
      </c>
      <c r="AE6" s="35">
        <v>0.27600000000000002</v>
      </c>
      <c r="AF6" s="35">
        <v>1121.6980000000001</v>
      </c>
      <c r="AG6" s="35">
        <v>23123.083999999999</v>
      </c>
      <c r="AH6" s="35">
        <v>25602.231</v>
      </c>
      <c r="AI6" s="35">
        <v>391.517</v>
      </c>
      <c r="AJ6" s="35">
        <v>18.47</v>
      </c>
      <c r="AK6" s="35">
        <v>319060.87199999997</v>
      </c>
      <c r="AL6" s="35">
        <v>0</v>
      </c>
      <c r="AM6" s="36">
        <v>1757.106</v>
      </c>
      <c r="AN6" s="36">
        <f t="shared" si="0"/>
        <v>887216.84400000004</v>
      </c>
      <c r="AO6" s="37">
        <v>60977.580999999998</v>
      </c>
      <c r="AP6" s="35">
        <v>1729693.263</v>
      </c>
      <c r="AQ6" s="35">
        <v>0</v>
      </c>
      <c r="AR6" s="35">
        <v>0</v>
      </c>
      <c r="AS6" s="35">
        <v>0</v>
      </c>
      <c r="AT6" s="36">
        <v>-4746.5330000000004</v>
      </c>
      <c r="AU6" s="36">
        <f t="shared" si="1"/>
        <v>1785924.311</v>
      </c>
      <c r="AV6" s="36">
        <f t="shared" si="2"/>
        <v>2673141.1550000003</v>
      </c>
      <c r="AW6" s="36">
        <v>39132.584999999999</v>
      </c>
      <c r="AX6" s="36">
        <v>1312986.382</v>
      </c>
      <c r="AY6" s="36">
        <f t="shared" si="3"/>
        <v>1352118.9669999999</v>
      </c>
      <c r="AZ6" s="36">
        <f t="shared" si="4"/>
        <v>3138043.2779999999</v>
      </c>
      <c r="BA6" s="36">
        <f t="shared" si="5"/>
        <v>4025260.122</v>
      </c>
      <c r="BB6" s="35">
        <v>-330594.321</v>
      </c>
      <c r="BC6" s="35">
        <v>-20687.444</v>
      </c>
      <c r="BD6" s="36">
        <v>-88389.73</v>
      </c>
      <c r="BE6" s="36">
        <f t="shared" si="6"/>
        <v>-439671.495</v>
      </c>
      <c r="BF6" s="36">
        <v>-1502089.7690000001</v>
      </c>
      <c r="BG6" s="36">
        <f t="shared" si="7"/>
        <v>-1941761.264</v>
      </c>
      <c r="BH6" s="36">
        <f t="shared" si="8"/>
        <v>1196282.014</v>
      </c>
      <c r="BI6" s="36">
        <f t="shared" si="9"/>
        <v>2083498.858</v>
      </c>
      <c r="BJ6" s="38"/>
      <c r="BK6" s="38"/>
    </row>
    <row r="7" spans="1:63" ht="17" customHeight="1" x14ac:dyDescent="0.2">
      <c r="A7" s="65" t="s">
        <v>4</v>
      </c>
      <c r="B7" s="66" t="s">
        <v>60</v>
      </c>
      <c r="C7" s="35">
        <v>992.72500000000002</v>
      </c>
      <c r="D7" s="35">
        <v>18.677</v>
      </c>
      <c r="E7" s="35">
        <v>2025.712</v>
      </c>
      <c r="F7" s="35">
        <v>41221.493999999999</v>
      </c>
      <c r="G7" s="35">
        <v>2110.0120000000002</v>
      </c>
      <c r="H7" s="35">
        <v>2027.4970000000001</v>
      </c>
      <c r="I7" s="35">
        <v>33.543999999999997</v>
      </c>
      <c r="J7" s="35">
        <v>7104.9849999999997</v>
      </c>
      <c r="K7" s="35">
        <v>2678.9960000000001</v>
      </c>
      <c r="L7" s="35">
        <v>1100.2349999999999</v>
      </c>
      <c r="M7" s="35">
        <v>1119.5940000000001</v>
      </c>
      <c r="N7" s="35">
        <v>1511.117</v>
      </c>
      <c r="O7" s="35">
        <v>1147.798</v>
      </c>
      <c r="P7" s="35">
        <v>1899.8430000000001</v>
      </c>
      <c r="Q7" s="35">
        <v>954.08799999999997</v>
      </c>
      <c r="R7" s="35">
        <v>1908.9829999999999</v>
      </c>
      <c r="S7" s="35">
        <v>4585.58</v>
      </c>
      <c r="T7" s="35">
        <v>170.876</v>
      </c>
      <c r="U7" s="35">
        <v>30037.991999999998</v>
      </c>
      <c r="V7" s="35">
        <v>3699.6610000000001</v>
      </c>
      <c r="W7" s="35">
        <v>14423.093999999999</v>
      </c>
      <c r="X7" s="35">
        <v>274.33699999999999</v>
      </c>
      <c r="Y7" s="35">
        <v>269.65100000000001</v>
      </c>
      <c r="Z7" s="35">
        <v>1065.6510000000001</v>
      </c>
      <c r="AA7" s="35">
        <v>31679.742999999999</v>
      </c>
      <c r="AB7" s="35">
        <v>2430.2440000000001</v>
      </c>
      <c r="AC7" s="35">
        <v>248.185</v>
      </c>
      <c r="AD7" s="35">
        <v>6425.0069999999996</v>
      </c>
      <c r="AE7" s="35">
        <v>2332.212</v>
      </c>
      <c r="AF7" s="35">
        <v>6942.8370000000004</v>
      </c>
      <c r="AG7" s="35">
        <v>1523.96</v>
      </c>
      <c r="AH7" s="35">
        <v>13186.956</v>
      </c>
      <c r="AI7" s="35">
        <v>4859.5339999999997</v>
      </c>
      <c r="AJ7" s="35">
        <v>8116.6090000000004</v>
      </c>
      <c r="AK7" s="35">
        <v>9182.5130000000008</v>
      </c>
      <c r="AL7" s="35">
        <v>2006.0160000000001</v>
      </c>
      <c r="AM7" s="36">
        <v>96.313000000000002</v>
      </c>
      <c r="AN7" s="36">
        <f t="shared" si="0"/>
        <v>211412.27100000001</v>
      </c>
      <c r="AO7" s="37">
        <v>8394.0759999999991</v>
      </c>
      <c r="AP7" s="35">
        <v>258509.5</v>
      </c>
      <c r="AQ7" s="35">
        <v>0</v>
      </c>
      <c r="AR7" s="35">
        <v>21.03</v>
      </c>
      <c r="AS7" s="35">
        <v>12250.424999999999</v>
      </c>
      <c r="AT7" s="36">
        <v>-4379.692</v>
      </c>
      <c r="AU7" s="36">
        <f t="shared" si="1"/>
        <v>274795.33900000004</v>
      </c>
      <c r="AV7" s="36">
        <f t="shared" si="2"/>
        <v>486207.61000000004</v>
      </c>
      <c r="AW7" s="36">
        <v>28445.948</v>
      </c>
      <c r="AX7" s="36">
        <v>152139.174</v>
      </c>
      <c r="AY7" s="36">
        <f t="shared" si="3"/>
        <v>180585.122</v>
      </c>
      <c r="AZ7" s="36">
        <f t="shared" si="4"/>
        <v>455380.46100000001</v>
      </c>
      <c r="BA7" s="36">
        <f t="shared" si="5"/>
        <v>666792.73200000008</v>
      </c>
      <c r="BB7" s="35">
        <v>-274441.701</v>
      </c>
      <c r="BC7" s="35">
        <v>-13653.584999999999</v>
      </c>
      <c r="BD7" s="36">
        <v>-28497.86</v>
      </c>
      <c r="BE7" s="36">
        <f t="shared" si="6"/>
        <v>-316593.14600000001</v>
      </c>
      <c r="BF7" s="36">
        <v>-122765.223</v>
      </c>
      <c r="BG7" s="36">
        <f t="shared" si="7"/>
        <v>-439358.36900000001</v>
      </c>
      <c r="BH7" s="36">
        <f t="shared" si="8"/>
        <v>16022.092000000004</v>
      </c>
      <c r="BI7" s="36">
        <f t="shared" si="9"/>
        <v>227434.36300000001</v>
      </c>
      <c r="BJ7" s="38"/>
      <c r="BK7" s="38"/>
    </row>
    <row r="8" spans="1:63" ht="17" customHeight="1" x14ac:dyDescent="0.2">
      <c r="A8" s="65" t="s">
        <v>5</v>
      </c>
      <c r="B8" s="66" t="s">
        <v>61</v>
      </c>
      <c r="C8" s="35">
        <v>12316.567999999999</v>
      </c>
      <c r="D8" s="35">
        <v>5.6470000000000002</v>
      </c>
      <c r="E8" s="35">
        <v>27656.004000000001</v>
      </c>
      <c r="F8" s="35">
        <v>1315.5989999999999</v>
      </c>
      <c r="G8" s="35">
        <v>181525.342</v>
      </c>
      <c r="H8" s="35">
        <v>25375.751</v>
      </c>
      <c r="I8" s="35">
        <v>32.551000000000002</v>
      </c>
      <c r="J8" s="35">
        <v>10063.397000000001</v>
      </c>
      <c r="K8" s="35">
        <v>16563.330999999998</v>
      </c>
      <c r="L8" s="35">
        <v>1088.1489999999999</v>
      </c>
      <c r="M8" s="35">
        <v>1994.7239999999999</v>
      </c>
      <c r="N8" s="35">
        <v>6428.2579999999998</v>
      </c>
      <c r="O8" s="35">
        <v>1433.557</v>
      </c>
      <c r="P8" s="35">
        <v>2882.7260000000001</v>
      </c>
      <c r="Q8" s="35">
        <v>2427.5219999999999</v>
      </c>
      <c r="R8" s="35">
        <v>2102.5970000000002</v>
      </c>
      <c r="S8" s="35">
        <v>13256.359</v>
      </c>
      <c r="T8" s="35">
        <v>444.09399999999999</v>
      </c>
      <c r="U8" s="35">
        <v>17613.498</v>
      </c>
      <c r="V8" s="35">
        <v>42349.411999999997</v>
      </c>
      <c r="W8" s="35">
        <v>178808.462</v>
      </c>
      <c r="X8" s="35">
        <v>6695.5810000000001</v>
      </c>
      <c r="Y8" s="35">
        <v>1226.731</v>
      </c>
      <c r="Z8" s="35">
        <v>1811.7829999999999</v>
      </c>
      <c r="AA8" s="35">
        <v>56557.87</v>
      </c>
      <c r="AB8" s="35">
        <v>8749.2180000000008</v>
      </c>
      <c r="AC8" s="35">
        <v>2928.3090000000002</v>
      </c>
      <c r="AD8" s="35">
        <v>24413.940999999999</v>
      </c>
      <c r="AE8" s="35">
        <v>24180.787</v>
      </c>
      <c r="AF8" s="35">
        <v>1958.569</v>
      </c>
      <c r="AG8" s="35">
        <v>33794.127999999997</v>
      </c>
      <c r="AH8" s="35">
        <v>22357.151999999998</v>
      </c>
      <c r="AI8" s="35">
        <v>4365.1869999999999</v>
      </c>
      <c r="AJ8" s="35">
        <v>17124.932000000001</v>
      </c>
      <c r="AK8" s="35">
        <v>13293.49</v>
      </c>
      <c r="AL8" s="35">
        <v>43241.332000000002</v>
      </c>
      <c r="AM8" s="36">
        <v>273.86799999999999</v>
      </c>
      <c r="AN8" s="36">
        <f t="shared" si="0"/>
        <v>808656.42600000021</v>
      </c>
      <c r="AO8" s="37">
        <v>6512.875</v>
      </c>
      <c r="AP8" s="35">
        <v>25627.894</v>
      </c>
      <c r="AQ8" s="35">
        <v>162.53</v>
      </c>
      <c r="AR8" s="35">
        <v>255.995</v>
      </c>
      <c r="AS8" s="35">
        <v>16601.581999999999</v>
      </c>
      <c r="AT8" s="36">
        <v>-6996.7160000000003</v>
      </c>
      <c r="AU8" s="36">
        <f t="shared" si="1"/>
        <v>42164.159999999996</v>
      </c>
      <c r="AV8" s="36">
        <f t="shared" si="2"/>
        <v>850820.58600000024</v>
      </c>
      <c r="AW8" s="36">
        <v>14229.837</v>
      </c>
      <c r="AX8" s="36">
        <v>330343.47100000002</v>
      </c>
      <c r="AY8" s="36">
        <f t="shared" si="3"/>
        <v>344573.30800000002</v>
      </c>
      <c r="AZ8" s="36">
        <f t="shared" si="4"/>
        <v>386737.46799999999</v>
      </c>
      <c r="BA8" s="36">
        <f t="shared" si="5"/>
        <v>1195393.8940000003</v>
      </c>
      <c r="BB8" s="35">
        <v>-120762.95600000001</v>
      </c>
      <c r="BC8" s="35">
        <v>-1242.1669999999999</v>
      </c>
      <c r="BD8" s="36">
        <v>-12183.56</v>
      </c>
      <c r="BE8" s="36">
        <f t="shared" si="6"/>
        <v>-134188.68300000002</v>
      </c>
      <c r="BF8" s="36">
        <v>-449241.42800000001</v>
      </c>
      <c r="BG8" s="36">
        <f t="shared" si="7"/>
        <v>-583430.11100000003</v>
      </c>
      <c r="BH8" s="36">
        <f t="shared" si="8"/>
        <v>-196692.64300000004</v>
      </c>
      <c r="BI8" s="36">
        <f t="shared" si="9"/>
        <v>611963.78300000017</v>
      </c>
      <c r="BJ8" s="38"/>
      <c r="BK8" s="38"/>
    </row>
    <row r="9" spans="1:63" ht="17" customHeight="1" x14ac:dyDescent="0.2">
      <c r="A9" s="65" t="s">
        <v>6</v>
      </c>
      <c r="B9" s="66" t="s">
        <v>62</v>
      </c>
      <c r="C9" s="35">
        <v>14056.311</v>
      </c>
      <c r="D9" s="35">
        <v>68.174999999999997</v>
      </c>
      <c r="E9" s="35">
        <v>21351.001</v>
      </c>
      <c r="F9" s="35">
        <v>32035.466</v>
      </c>
      <c r="G9" s="35">
        <v>18422.710999999999</v>
      </c>
      <c r="H9" s="35">
        <v>403173.38699999999</v>
      </c>
      <c r="I9" s="35">
        <v>2040.62</v>
      </c>
      <c r="J9" s="35">
        <v>288068.70699999999</v>
      </c>
      <c r="K9" s="35">
        <v>16019.263999999999</v>
      </c>
      <c r="L9" s="35">
        <v>12891.795</v>
      </c>
      <c r="M9" s="35">
        <v>3622.9279999999999</v>
      </c>
      <c r="N9" s="35">
        <v>8407.2929999999997</v>
      </c>
      <c r="O9" s="35">
        <v>5122.8100000000004</v>
      </c>
      <c r="P9" s="35">
        <v>6935.3819999999996</v>
      </c>
      <c r="Q9" s="35">
        <v>14972.6</v>
      </c>
      <c r="R9" s="35">
        <v>7391.4629999999997</v>
      </c>
      <c r="S9" s="35">
        <v>24307.017</v>
      </c>
      <c r="T9" s="35">
        <v>1234.5530000000001</v>
      </c>
      <c r="U9" s="35">
        <v>177547.44399999999</v>
      </c>
      <c r="V9" s="35">
        <v>24326.526000000002</v>
      </c>
      <c r="W9" s="35">
        <v>19974.326000000001</v>
      </c>
      <c r="X9" s="35">
        <v>2646.3220000000001</v>
      </c>
      <c r="Y9" s="35">
        <v>2625.8620000000001</v>
      </c>
      <c r="Z9" s="35">
        <v>6324.9570000000003</v>
      </c>
      <c r="AA9" s="35">
        <v>64.281000000000006</v>
      </c>
      <c r="AB9" s="35">
        <v>44.966999999999999</v>
      </c>
      <c r="AC9" s="35">
        <v>177.21199999999999</v>
      </c>
      <c r="AD9" s="35">
        <v>2107.8020000000001</v>
      </c>
      <c r="AE9" s="35">
        <v>2018.066</v>
      </c>
      <c r="AF9" s="35">
        <v>1420.962</v>
      </c>
      <c r="AG9" s="35">
        <v>61676.65</v>
      </c>
      <c r="AH9" s="35">
        <v>578144.34100000001</v>
      </c>
      <c r="AI9" s="35">
        <v>518.96400000000006</v>
      </c>
      <c r="AJ9" s="35">
        <v>17150.16</v>
      </c>
      <c r="AK9" s="35">
        <v>23930.57</v>
      </c>
      <c r="AL9" s="35">
        <v>932.90700000000004</v>
      </c>
      <c r="AM9" s="36">
        <v>1667.3030000000001</v>
      </c>
      <c r="AN9" s="36">
        <f t="shared" si="0"/>
        <v>1803421.1049999997</v>
      </c>
      <c r="AO9" s="37">
        <v>14204.021000000001</v>
      </c>
      <c r="AP9" s="35">
        <v>147582.796</v>
      </c>
      <c r="AQ9" s="35">
        <v>0</v>
      </c>
      <c r="AR9" s="35">
        <v>0</v>
      </c>
      <c r="AS9" s="35">
        <v>0</v>
      </c>
      <c r="AT9" s="36">
        <v>12982.4</v>
      </c>
      <c r="AU9" s="36">
        <f t="shared" si="1"/>
        <v>174769.217</v>
      </c>
      <c r="AV9" s="36">
        <f t="shared" si="2"/>
        <v>1978190.3219999997</v>
      </c>
      <c r="AW9" s="36">
        <v>106463.8</v>
      </c>
      <c r="AX9" s="36">
        <v>828034.64199999999</v>
      </c>
      <c r="AY9" s="36">
        <f t="shared" si="3"/>
        <v>934498.44200000004</v>
      </c>
      <c r="AZ9" s="36">
        <f t="shared" si="4"/>
        <v>1109267.659</v>
      </c>
      <c r="BA9" s="36">
        <f t="shared" si="5"/>
        <v>2912688.7639999995</v>
      </c>
      <c r="BB9" s="35">
        <v>-481873.64324171521</v>
      </c>
      <c r="BC9" s="35">
        <v>-4330.295666714087</v>
      </c>
      <c r="BD9" s="36">
        <v>-48540.262091570752</v>
      </c>
      <c r="BE9" s="36">
        <f t="shared" si="6"/>
        <v>-534744.201</v>
      </c>
      <c r="BF9" s="36">
        <v>-1065716.5490000001</v>
      </c>
      <c r="BG9" s="36">
        <f t="shared" si="7"/>
        <v>-1600460.75</v>
      </c>
      <c r="BH9" s="36">
        <f t="shared" si="8"/>
        <v>-491193.09100000001</v>
      </c>
      <c r="BI9" s="36">
        <f t="shared" si="9"/>
        <v>1312228.0139999997</v>
      </c>
      <c r="BJ9" s="38"/>
      <c r="BK9" s="38"/>
    </row>
    <row r="10" spans="1:63" ht="17" customHeight="1" x14ac:dyDescent="0.2">
      <c r="A10" s="65" t="s">
        <v>7</v>
      </c>
      <c r="B10" s="66" t="s">
        <v>63</v>
      </c>
      <c r="C10" s="35">
        <v>4786.2619999999997</v>
      </c>
      <c r="D10" s="35">
        <v>129.99799999999999</v>
      </c>
      <c r="E10" s="35">
        <v>8717.9619999999995</v>
      </c>
      <c r="F10" s="35">
        <v>1032.55</v>
      </c>
      <c r="G10" s="35">
        <v>1603.213</v>
      </c>
      <c r="H10" s="35">
        <v>24792.245999999999</v>
      </c>
      <c r="I10" s="35">
        <v>47908.601999999999</v>
      </c>
      <c r="J10" s="35">
        <v>2278.8879999999999</v>
      </c>
      <c r="K10" s="35">
        <v>12712.696</v>
      </c>
      <c r="L10" s="35">
        <v>61956.877999999997</v>
      </c>
      <c r="M10" s="35">
        <v>3567.8380000000002</v>
      </c>
      <c r="N10" s="35">
        <v>3801.6289999999999</v>
      </c>
      <c r="O10" s="35">
        <v>621.16899999999998</v>
      </c>
      <c r="P10" s="35">
        <v>1826.106</v>
      </c>
      <c r="Q10" s="35">
        <v>356.11099999999999</v>
      </c>
      <c r="R10" s="35">
        <v>536.80600000000004</v>
      </c>
      <c r="S10" s="35">
        <v>2400.9540000000002</v>
      </c>
      <c r="T10" s="35">
        <v>40.506</v>
      </c>
      <c r="U10" s="35">
        <v>21807.655999999999</v>
      </c>
      <c r="V10" s="35">
        <v>949.58</v>
      </c>
      <c r="W10" s="35">
        <v>33256.142999999996</v>
      </c>
      <c r="X10" s="35">
        <v>58726.239000000001</v>
      </c>
      <c r="Y10" s="35">
        <v>4077.7550000000001</v>
      </c>
      <c r="Z10" s="35">
        <v>4580.9110000000001</v>
      </c>
      <c r="AA10" s="35">
        <v>9508.8520000000008</v>
      </c>
      <c r="AB10" s="35">
        <v>768.81</v>
      </c>
      <c r="AC10" s="35">
        <v>1999.0709999999999</v>
      </c>
      <c r="AD10" s="35">
        <v>284224.80800000002</v>
      </c>
      <c r="AE10" s="35">
        <v>1785.405</v>
      </c>
      <c r="AF10" s="35">
        <v>11990.739</v>
      </c>
      <c r="AG10" s="35">
        <v>11490.478999999999</v>
      </c>
      <c r="AH10" s="35">
        <v>7620.2430000000004</v>
      </c>
      <c r="AI10" s="35">
        <v>736.58600000000001</v>
      </c>
      <c r="AJ10" s="35">
        <v>8983.3960000000006</v>
      </c>
      <c r="AK10" s="35">
        <v>9488.2039999999997</v>
      </c>
      <c r="AL10" s="35">
        <v>0</v>
      </c>
      <c r="AM10" s="36">
        <v>4047.75</v>
      </c>
      <c r="AN10" s="36">
        <f t="shared" si="0"/>
        <v>655113.04100000008</v>
      </c>
      <c r="AO10" s="37">
        <v>1092.0809999999999</v>
      </c>
      <c r="AP10" s="35">
        <v>192087.74100000001</v>
      </c>
      <c r="AQ10" s="35">
        <v>0</v>
      </c>
      <c r="AR10" s="35">
        <v>0</v>
      </c>
      <c r="AS10" s="35">
        <v>0</v>
      </c>
      <c r="AT10" s="36">
        <v>1769.231</v>
      </c>
      <c r="AU10" s="36">
        <f t="shared" si="1"/>
        <v>194949.05300000001</v>
      </c>
      <c r="AV10" s="36">
        <f t="shared" si="2"/>
        <v>850062.09400000004</v>
      </c>
      <c r="AW10" s="36">
        <v>23237.409</v>
      </c>
      <c r="AX10" s="36">
        <v>271100.33899999998</v>
      </c>
      <c r="AY10" s="36">
        <f t="shared" si="3"/>
        <v>294337.74799999996</v>
      </c>
      <c r="AZ10" s="36">
        <f t="shared" si="4"/>
        <v>489286.80099999998</v>
      </c>
      <c r="BA10" s="36">
        <f t="shared" si="5"/>
        <v>1144399.8420000002</v>
      </c>
      <c r="BB10" s="35">
        <v>-84264.748000000007</v>
      </c>
      <c r="BC10" s="35">
        <v>-404.45800000000003</v>
      </c>
      <c r="BD10" s="36">
        <v>-12032.695</v>
      </c>
      <c r="BE10" s="36">
        <f t="shared" si="6"/>
        <v>-96701.901000000013</v>
      </c>
      <c r="BF10" s="36">
        <v>-327370.84000000003</v>
      </c>
      <c r="BG10" s="36">
        <f t="shared" si="7"/>
        <v>-424072.74100000004</v>
      </c>
      <c r="BH10" s="36">
        <f t="shared" si="8"/>
        <v>65214.059999999939</v>
      </c>
      <c r="BI10" s="36">
        <f t="shared" si="9"/>
        <v>720327.10100000002</v>
      </c>
      <c r="BJ10" s="38"/>
      <c r="BK10" s="38"/>
    </row>
    <row r="11" spans="1:63" ht="17" customHeight="1" x14ac:dyDescent="0.2">
      <c r="A11" s="65" t="s">
        <v>8</v>
      </c>
      <c r="B11" s="66" t="s">
        <v>64</v>
      </c>
      <c r="C11" s="35">
        <v>5504.4480000000003</v>
      </c>
      <c r="D11" s="35">
        <v>28.675999999999998</v>
      </c>
      <c r="E11" s="35">
        <v>35287.964999999997</v>
      </c>
      <c r="F11" s="35">
        <v>2111.3679999999999</v>
      </c>
      <c r="G11" s="35">
        <v>12524.630999999999</v>
      </c>
      <c r="H11" s="35">
        <v>44771.002</v>
      </c>
      <c r="I11" s="35">
        <v>88.069000000000003</v>
      </c>
      <c r="J11" s="35">
        <v>343367.74800000002</v>
      </c>
      <c r="K11" s="35">
        <v>5398.0029999999997</v>
      </c>
      <c r="L11" s="35">
        <v>2052.8960000000002</v>
      </c>
      <c r="M11" s="35">
        <v>2564.627</v>
      </c>
      <c r="N11" s="35">
        <v>9177.2720000000008</v>
      </c>
      <c r="O11" s="35">
        <v>16201.751</v>
      </c>
      <c r="P11" s="35">
        <v>15832.223</v>
      </c>
      <c r="Q11" s="35">
        <v>21813.264999999999</v>
      </c>
      <c r="R11" s="35">
        <v>8790.6020000000008</v>
      </c>
      <c r="S11" s="35">
        <v>87523.654999999999</v>
      </c>
      <c r="T11" s="35">
        <v>5225.4480000000003</v>
      </c>
      <c r="U11" s="35">
        <v>790320.02</v>
      </c>
      <c r="V11" s="35">
        <v>38630.29</v>
      </c>
      <c r="W11" s="35">
        <v>54098.305999999997</v>
      </c>
      <c r="X11" s="35">
        <v>0</v>
      </c>
      <c r="Y11" s="35">
        <v>11800.017</v>
      </c>
      <c r="Z11" s="35">
        <v>8337.9740000000002</v>
      </c>
      <c r="AA11" s="35">
        <v>34703.283000000003</v>
      </c>
      <c r="AB11" s="35">
        <v>5103.5479999999998</v>
      </c>
      <c r="AC11" s="35">
        <v>3775.0320000000002</v>
      </c>
      <c r="AD11" s="35">
        <v>12724.695</v>
      </c>
      <c r="AE11" s="35">
        <v>10708.227000000001</v>
      </c>
      <c r="AF11" s="35">
        <v>2632.8870000000002</v>
      </c>
      <c r="AG11" s="35">
        <v>26042.710999999999</v>
      </c>
      <c r="AH11" s="35">
        <v>8814.9889999999996</v>
      </c>
      <c r="AI11" s="35">
        <v>1701.212</v>
      </c>
      <c r="AJ11" s="35">
        <v>30868.21</v>
      </c>
      <c r="AK11" s="35">
        <v>6101.4650000000001</v>
      </c>
      <c r="AL11" s="35">
        <v>4610.0169999999998</v>
      </c>
      <c r="AM11" s="36">
        <v>933.80799999999999</v>
      </c>
      <c r="AN11" s="36">
        <f t="shared" si="0"/>
        <v>1670170.34</v>
      </c>
      <c r="AO11" s="37">
        <v>1708.319</v>
      </c>
      <c r="AP11" s="35">
        <v>52322.896999999997</v>
      </c>
      <c r="AQ11" s="35">
        <v>447.64699999999999</v>
      </c>
      <c r="AR11" s="35">
        <v>0</v>
      </c>
      <c r="AS11" s="35">
        <v>0</v>
      </c>
      <c r="AT11" s="36">
        <v>-4963.7470000000003</v>
      </c>
      <c r="AU11" s="36">
        <f t="shared" si="1"/>
        <v>49515.115999999995</v>
      </c>
      <c r="AV11" s="36">
        <f t="shared" si="2"/>
        <v>1719685.456</v>
      </c>
      <c r="AW11" s="36">
        <v>186118.921</v>
      </c>
      <c r="AX11" s="36">
        <v>927913.196</v>
      </c>
      <c r="AY11" s="36">
        <f t="shared" si="3"/>
        <v>1114032.1170000001</v>
      </c>
      <c r="AZ11" s="36">
        <f t="shared" si="4"/>
        <v>1163547.233</v>
      </c>
      <c r="BA11" s="36">
        <f t="shared" si="5"/>
        <v>2833717.5729999999</v>
      </c>
      <c r="BB11" s="35">
        <v>-159325.45000000001</v>
      </c>
      <c r="BC11" s="35">
        <v>-3478.3510000000001</v>
      </c>
      <c r="BD11" s="36">
        <v>-16277.019</v>
      </c>
      <c r="BE11" s="36">
        <f t="shared" si="6"/>
        <v>-179080.82</v>
      </c>
      <c r="BF11" s="36">
        <v>-869000.15899999999</v>
      </c>
      <c r="BG11" s="36">
        <f t="shared" si="7"/>
        <v>-1048080.9790000001</v>
      </c>
      <c r="BH11" s="36">
        <f t="shared" si="8"/>
        <v>115466.25399999996</v>
      </c>
      <c r="BI11" s="36">
        <f t="shared" si="9"/>
        <v>1785636.594</v>
      </c>
      <c r="BJ11" s="38"/>
      <c r="BK11" s="38"/>
    </row>
    <row r="12" spans="1:63" ht="17" customHeight="1" x14ac:dyDescent="0.2">
      <c r="A12" s="65" t="s">
        <v>9</v>
      </c>
      <c r="B12" s="66" t="s">
        <v>65</v>
      </c>
      <c r="C12" s="35">
        <v>1007.4930000000001</v>
      </c>
      <c r="D12" s="35">
        <v>0.89300000000000002</v>
      </c>
      <c r="E12" s="35">
        <v>3609.0920000000001</v>
      </c>
      <c r="F12" s="35">
        <v>144.113</v>
      </c>
      <c r="G12" s="35">
        <v>920.24199999999996</v>
      </c>
      <c r="H12" s="35">
        <v>11100.214</v>
      </c>
      <c r="I12" s="35">
        <v>779.88400000000001</v>
      </c>
      <c r="J12" s="35">
        <v>4734.473</v>
      </c>
      <c r="K12" s="35">
        <v>39086.561000000002</v>
      </c>
      <c r="L12" s="35">
        <v>16601.256000000001</v>
      </c>
      <c r="M12" s="35">
        <v>9352.4130000000005</v>
      </c>
      <c r="N12" s="35">
        <v>7672.76</v>
      </c>
      <c r="O12" s="35">
        <v>6875.5370000000003</v>
      </c>
      <c r="P12" s="35">
        <v>13775.987999999999</v>
      </c>
      <c r="Q12" s="35">
        <v>4911.0540000000001</v>
      </c>
      <c r="R12" s="35">
        <v>17329.05</v>
      </c>
      <c r="S12" s="35">
        <v>15907.355</v>
      </c>
      <c r="T12" s="35">
        <v>336.19</v>
      </c>
      <c r="U12" s="35">
        <v>157693.48300000001</v>
      </c>
      <c r="V12" s="35">
        <v>4012.9079999999999</v>
      </c>
      <c r="W12" s="35">
        <v>191336.424</v>
      </c>
      <c r="X12" s="35">
        <v>88.48</v>
      </c>
      <c r="Y12" s="35">
        <v>1665.6679999999999</v>
      </c>
      <c r="Z12" s="35">
        <v>214.51</v>
      </c>
      <c r="AA12" s="35">
        <v>1429.2460000000001</v>
      </c>
      <c r="AB12" s="35">
        <v>19.831</v>
      </c>
      <c r="AC12" s="35">
        <v>347.88200000000001</v>
      </c>
      <c r="AD12" s="35">
        <v>156.38</v>
      </c>
      <c r="AE12" s="35">
        <v>13.487</v>
      </c>
      <c r="AF12" s="35">
        <v>343.65699999999998</v>
      </c>
      <c r="AG12" s="35">
        <v>5623.9989999999998</v>
      </c>
      <c r="AH12" s="35">
        <v>2835.0479999999998</v>
      </c>
      <c r="AI12" s="35">
        <v>100.943</v>
      </c>
      <c r="AJ12" s="35">
        <v>2643.3110000000001</v>
      </c>
      <c r="AK12" s="35">
        <v>2539.7080000000001</v>
      </c>
      <c r="AL12" s="35">
        <v>539.08500000000004</v>
      </c>
      <c r="AM12" s="36">
        <v>1249.317</v>
      </c>
      <c r="AN12" s="36">
        <f t="shared" si="0"/>
        <v>526997.93500000006</v>
      </c>
      <c r="AO12" s="37">
        <v>684.69399999999996</v>
      </c>
      <c r="AP12" s="35">
        <v>5507.6670000000004</v>
      </c>
      <c r="AQ12" s="35">
        <v>0</v>
      </c>
      <c r="AR12" s="35">
        <v>0</v>
      </c>
      <c r="AS12" s="35">
        <v>0</v>
      </c>
      <c r="AT12" s="36">
        <v>-1845.74</v>
      </c>
      <c r="AU12" s="36">
        <f t="shared" si="1"/>
        <v>4346.621000000001</v>
      </c>
      <c r="AV12" s="36">
        <f t="shared" si="2"/>
        <v>531344.5560000001</v>
      </c>
      <c r="AW12" s="36">
        <v>50719.936000000002</v>
      </c>
      <c r="AX12" s="36">
        <v>322503.18699999998</v>
      </c>
      <c r="AY12" s="36">
        <f t="shared" si="3"/>
        <v>373223.12299999996</v>
      </c>
      <c r="AZ12" s="36">
        <f t="shared" si="4"/>
        <v>377569.74399999995</v>
      </c>
      <c r="BA12" s="36">
        <f t="shared" si="5"/>
        <v>904567.679</v>
      </c>
      <c r="BB12" s="35">
        <v>-46569.637000000002</v>
      </c>
      <c r="BC12" s="35">
        <v>-352.06200000000001</v>
      </c>
      <c r="BD12" s="36">
        <v>-4689.4449999999997</v>
      </c>
      <c r="BE12" s="36">
        <f t="shared" si="6"/>
        <v>-51611.144</v>
      </c>
      <c r="BF12" s="36">
        <v>-284801.46500000003</v>
      </c>
      <c r="BG12" s="36">
        <f t="shared" si="7"/>
        <v>-336412.60900000005</v>
      </c>
      <c r="BH12" s="36">
        <f t="shared" si="8"/>
        <v>41157.134999999893</v>
      </c>
      <c r="BI12" s="36">
        <f t="shared" si="9"/>
        <v>568155.06999999995</v>
      </c>
      <c r="BJ12" s="38"/>
      <c r="BK12" s="38"/>
    </row>
    <row r="13" spans="1:63" ht="17" customHeight="1" x14ac:dyDescent="0.2">
      <c r="A13" s="65" t="s">
        <v>10</v>
      </c>
      <c r="B13" s="66" t="s">
        <v>66</v>
      </c>
      <c r="C13" s="35">
        <v>17.478000000000002</v>
      </c>
      <c r="D13" s="35">
        <v>15.364000000000001</v>
      </c>
      <c r="E13" s="35">
        <v>0</v>
      </c>
      <c r="F13" s="35">
        <v>58.801000000000002</v>
      </c>
      <c r="G13" s="35">
        <v>4739.0439999999999</v>
      </c>
      <c r="H13" s="35">
        <v>51.738</v>
      </c>
      <c r="I13" s="35">
        <v>-0.23499999999999999</v>
      </c>
      <c r="J13" s="35">
        <v>3381.0509999999999</v>
      </c>
      <c r="K13" s="35">
        <v>3144.5819999999999</v>
      </c>
      <c r="L13" s="35">
        <v>1370011.622</v>
      </c>
      <c r="M13" s="35">
        <v>745.45399999999995</v>
      </c>
      <c r="N13" s="35">
        <v>240356.899</v>
      </c>
      <c r="O13" s="35">
        <v>73901.179000000004</v>
      </c>
      <c r="P13" s="35">
        <v>141112.46900000001</v>
      </c>
      <c r="Q13" s="35">
        <v>19158.599999999999</v>
      </c>
      <c r="R13" s="35">
        <v>1833.89</v>
      </c>
      <c r="S13" s="35">
        <v>121036.458</v>
      </c>
      <c r="T13" s="35">
        <v>728.96699999999998</v>
      </c>
      <c r="U13" s="35">
        <v>720523.18400000001</v>
      </c>
      <c r="V13" s="35">
        <v>2695.6689999999999</v>
      </c>
      <c r="W13" s="35">
        <v>74842.436000000002</v>
      </c>
      <c r="X13" s="35">
        <v>0</v>
      </c>
      <c r="Y13" s="35">
        <v>11.231999999999999</v>
      </c>
      <c r="Z13" s="35">
        <v>0</v>
      </c>
      <c r="AA13" s="35">
        <v>0</v>
      </c>
      <c r="AB13" s="35">
        <v>0</v>
      </c>
      <c r="AC13" s="35">
        <v>0</v>
      </c>
      <c r="AD13" s="35">
        <v>1170.6869999999999</v>
      </c>
      <c r="AE13" s="35">
        <v>0</v>
      </c>
      <c r="AF13" s="35">
        <v>38.787999999999997</v>
      </c>
      <c r="AG13" s="35">
        <v>0</v>
      </c>
      <c r="AH13" s="35">
        <v>11.005000000000001</v>
      </c>
      <c r="AI13" s="35">
        <v>1.149</v>
      </c>
      <c r="AJ13" s="35">
        <v>629.548</v>
      </c>
      <c r="AK13" s="35">
        <v>89.846000000000004</v>
      </c>
      <c r="AL13" s="35">
        <v>2.4289999999999998</v>
      </c>
      <c r="AM13" s="36">
        <v>1135.643</v>
      </c>
      <c r="AN13" s="36">
        <f t="shared" si="0"/>
        <v>2781444.9770000004</v>
      </c>
      <c r="AO13" s="37">
        <v>0</v>
      </c>
      <c r="AP13" s="35">
        <v>-2027.23</v>
      </c>
      <c r="AQ13" s="35">
        <v>0</v>
      </c>
      <c r="AR13" s="35">
        <v>-716.62199999999996</v>
      </c>
      <c r="AS13" s="35">
        <v>-56696.328999999998</v>
      </c>
      <c r="AT13" s="36">
        <v>-20055.494999999999</v>
      </c>
      <c r="AU13" s="36">
        <f t="shared" si="1"/>
        <v>-79495.675999999992</v>
      </c>
      <c r="AV13" s="36">
        <f t="shared" si="2"/>
        <v>2701949.3010000004</v>
      </c>
      <c r="AW13" s="36">
        <v>244522.522</v>
      </c>
      <c r="AX13" s="36">
        <v>1145248.6839999999</v>
      </c>
      <c r="AY13" s="36">
        <f t="shared" si="3"/>
        <v>1389771.2059999998</v>
      </c>
      <c r="AZ13" s="36">
        <f t="shared" si="4"/>
        <v>1310275.5299999998</v>
      </c>
      <c r="BA13" s="36">
        <f t="shared" si="5"/>
        <v>4091720.5070000002</v>
      </c>
      <c r="BB13" s="35">
        <v>-126566.02099999999</v>
      </c>
      <c r="BC13" s="35">
        <v>-226.31</v>
      </c>
      <c r="BD13" s="36">
        <v>-12679.24</v>
      </c>
      <c r="BE13" s="36">
        <f t="shared" si="6"/>
        <v>-139471.571</v>
      </c>
      <c r="BF13" s="36">
        <v>-1123736.5060000001</v>
      </c>
      <c r="BG13" s="36">
        <f t="shared" si="7"/>
        <v>-1263208.077</v>
      </c>
      <c r="BH13" s="36">
        <f t="shared" si="8"/>
        <v>47067.452999999747</v>
      </c>
      <c r="BI13" s="36">
        <f t="shared" si="9"/>
        <v>2828512.43</v>
      </c>
      <c r="BJ13" s="38"/>
      <c r="BK13" s="38"/>
    </row>
    <row r="14" spans="1:63" ht="17" customHeight="1" x14ac:dyDescent="0.2">
      <c r="A14" s="65" t="s">
        <v>11</v>
      </c>
      <c r="B14" s="66" t="s">
        <v>67</v>
      </c>
      <c r="C14" s="35">
        <v>0</v>
      </c>
      <c r="D14" s="35">
        <v>2.5779999999999998</v>
      </c>
      <c r="E14" s="35">
        <v>2761.6410000000001</v>
      </c>
      <c r="F14" s="35">
        <v>2.2189999999999999</v>
      </c>
      <c r="G14" s="35">
        <v>1337.5060000000001</v>
      </c>
      <c r="H14" s="35">
        <v>5979.3580000000002</v>
      </c>
      <c r="I14" s="35">
        <v>12.481999999999999</v>
      </c>
      <c r="J14" s="35">
        <v>4405.5209999999997</v>
      </c>
      <c r="K14" s="35">
        <v>7953.143</v>
      </c>
      <c r="L14" s="35">
        <v>26311.916000000001</v>
      </c>
      <c r="M14" s="35">
        <v>348505.05699999997</v>
      </c>
      <c r="N14" s="35">
        <v>71393.131999999998</v>
      </c>
      <c r="O14" s="35">
        <v>31215.187000000002</v>
      </c>
      <c r="P14" s="35">
        <v>32095.152999999998</v>
      </c>
      <c r="Q14" s="35">
        <v>25189.184000000001</v>
      </c>
      <c r="R14" s="35">
        <v>22481.200000000001</v>
      </c>
      <c r="S14" s="35">
        <v>171191.22</v>
      </c>
      <c r="T14" s="35">
        <v>3052.9520000000002</v>
      </c>
      <c r="U14" s="35">
        <v>361707.77899999998</v>
      </c>
      <c r="V14" s="35">
        <v>10002.127</v>
      </c>
      <c r="W14" s="35">
        <v>35256.088000000003</v>
      </c>
      <c r="X14" s="35">
        <v>567.13699999999994</v>
      </c>
      <c r="Y14" s="35">
        <v>45.978000000000002</v>
      </c>
      <c r="Z14" s="35">
        <v>2.4660000000000002</v>
      </c>
      <c r="AA14" s="35">
        <v>102.39</v>
      </c>
      <c r="AB14" s="35">
        <v>0</v>
      </c>
      <c r="AC14" s="35">
        <v>0</v>
      </c>
      <c r="AD14" s="35">
        <v>63.637</v>
      </c>
      <c r="AE14" s="35">
        <v>148.09800000000001</v>
      </c>
      <c r="AF14" s="35">
        <v>246.65899999999999</v>
      </c>
      <c r="AG14" s="35">
        <v>631.02300000000002</v>
      </c>
      <c r="AH14" s="35">
        <v>6532.7939999999999</v>
      </c>
      <c r="AI14" s="35">
        <v>48.819000000000003</v>
      </c>
      <c r="AJ14" s="35">
        <v>1545.0830000000001</v>
      </c>
      <c r="AK14" s="35">
        <v>941.38400000000001</v>
      </c>
      <c r="AL14" s="35">
        <v>96.549000000000007</v>
      </c>
      <c r="AM14" s="36">
        <v>989.17899999999997</v>
      </c>
      <c r="AN14" s="36">
        <f t="shared" si="0"/>
        <v>1172816.6390000002</v>
      </c>
      <c r="AO14" s="37">
        <v>93.525999999999996</v>
      </c>
      <c r="AP14" s="35">
        <v>11392.796</v>
      </c>
      <c r="AQ14" s="35">
        <v>0</v>
      </c>
      <c r="AR14" s="35">
        <v>0</v>
      </c>
      <c r="AS14" s="35">
        <v>-25196.991999999998</v>
      </c>
      <c r="AT14" s="36">
        <v>-4912.5219999999999</v>
      </c>
      <c r="AU14" s="36">
        <f t="shared" si="1"/>
        <v>-18623.191999999999</v>
      </c>
      <c r="AV14" s="36">
        <f t="shared" si="2"/>
        <v>1154193.4470000002</v>
      </c>
      <c r="AW14" s="36">
        <v>69233.642000000007</v>
      </c>
      <c r="AX14" s="36">
        <v>269878.95</v>
      </c>
      <c r="AY14" s="36">
        <f t="shared" si="3"/>
        <v>339112.592</v>
      </c>
      <c r="AZ14" s="36">
        <f t="shared" si="4"/>
        <v>320489.40000000002</v>
      </c>
      <c r="BA14" s="36">
        <f t="shared" si="5"/>
        <v>1493306.0390000003</v>
      </c>
      <c r="BB14" s="35">
        <v>-402717.125</v>
      </c>
      <c r="BC14" s="35">
        <v>-921.202</v>
      </c>
      <c r="BD14" s="36">
        <v>-40363.964</v>
      </c>
      <c r="BE14" s="36">
        <f t="shared" si="6"/>
        <v>-444002.29099999997</v>
      </c>
      <c r="BF14" s="36">
        <v>-422119.91200000001</v>
      </c>
      <c r="BG14" s="36">
        <f t="shared" si="7"/>
        <v>-866122.20299999998</v>
      </c>
      <c r="BH14" s="36">
        <f t="shared" si="8"/>
        <v>-545632.80299999996</v>
      </c>
      <c r="BI14" s="36">
        <f t="shared" si="9"/>
        <v>627183.83600000024</v>
      </c>
      <c r="BJ14" s="38"/>
      <c r="BK14" s="38"/>
    </row>
    <row r="15" spans="1:63" ht="17" customHeight="1" x14ac:dyDescent="0.2">
      <c r="A15" s="65" t="s">
        <v>12</v>
      </c>
      <c r="B15" s="66" t="s">
        <v>68</v>
      </c>
      <c r="C15" s="35">
        <v>794.91300000000001</v>
      </c>
      <c r="D15" s="35">
        <v>50.743000000000002</v>
      </c>
      <c r="E15" s="35">
        <v>22789.223000000002</v>
      </c>
      <c r="F15" s="35">
        <v>152.89400000000001</v>
      </c>
      <c r="G15" s="35">
        <v>7661.652</v>
      </c>
      <c r="H15" s="35">
        <v>21107.066999999999</v>
      </c>
      <c r="I15" s="35">
        <v>319.738</v>
      </c>
      <c r="J15" s="35">
        <v>12239.375</v>
      </c>
      <c r="K15" s="35">
        <v>6938.35</v>
      </c>
      <c r="L15" s="35">
        <v>4687.0450000000001</v>
      </c>
      <c r="M15" s="35">
        <v>2592.3510000000001</v>
      </c>
      <c r="N15" s="35">
        <v>118138.548</v>
      </c>
      <c r="O15" s="35">
        <v>23335.588</v>
      </c>
      <c r="P15" s="35">
        <v>50811.404999999999</v>
      </c>
      <c r="Q15" s="35">
        <v>35535.472000000002</v>
      </c>
      <c r="R15" s="35">
        <v>9338.1080000000002</v>
      </c>
      <c r="S15" s="35">
        <v>90708.615999999995</v>
      </c>
      <c r="T15" s="35">
        <v>4534.3180000000002</v>
      </c>
      <c r="U15" s="35">
        <v>120587.018</v>
      </c>
      <c r="V15" s="35">
        <v>12656.477000000001</v>
      </c>
      <c r="W15" s="35">
        <v>364334.73700000002</v>
      </c>
      <c r="X15" s="35">
        <v>991.47799999999995</v>
      </c>
      <c r="Y15" s="35">
        <v>204.32400000000001</v>
      </c>
      <c r="Z15" s="35">
        <v>65.164000000000001</v>
      </c>
      <c r="AA15" s="35">
        <v>22220.120999999999</v>
      </c>
      <c r="AB15" s="35">
        <v>217.09299999999999</v>
      </c>
      <c r="AC15" s="35">
        <v>1515.1690000000001</v>
      </c>
      <c r="AD15" s="35">
        <v>5977.857</v>
      </c>
      <c r="AE15" s="35">
        <v>959.00599999999997</v>
      </c>
      <c r="AF15" s="35">
        <v>4894.3689999999997</v>
      </c>
      <c r="AG15" s="35">
        <v>886.20899999999995</v>
      </c>
      <c r="AH15" s="35">
        <v>1462.15</v>
      </c>
      <c r="AI15" s="35">
        <v>516.67399999999998</v>
      </c>
      <c r="AJ15" s="35">
        <v>5541.1530000000002</v>
      </c>
      <c r="AK15" s="35">
        <v>7212.98</v>
      </c>
      <c r="AL15" s="35">
        <v>38.930999999999997</v>
      </c>
      <c r="AM15" s="36">
        <v>1376.075</v>
      </c>
      <c r="AN15" s="36">
        <f t="shared" si="0"/>
        <v>963392.39100000006</v>
      </c>
      <c r="AO15" s="37">
        <v>2200.3649999999998</v>
      </c>
      <c r="AP15" s="35">
        <v>15763.141</v>
      </c>
      <c r="AQ15" s="35">
        <v>20.036000000000001</v>
      </c>
      <c r="AR15" s="35">
        <v>736.56100000000004</v>
      </c>
      <c r="AS15" s="35">
        <v>23270.292000000001</v>
      </c>
      <c r="AT15" s="36">
        <v>-7539.92</v>
      </c>
      <c r="AU15" s="36">
        <f t="shared" si="1"/>
        <v>34450.475000000006</v>
      </c>
      <c r="AV15" s="36">
        <f t="shared" si="2"/>
        <v>997842.86600000004</v>
      </c>
      <c r="AW15" s="36">
        <v>49352.747000000003</v>
      </c>
      <c r="AX15" s="36">
        <v>700521.076</v>
      </c>
      <c r="AY15" s="36">
        <f t="shared" si="3"/>
        <v>749873.82299999997</v>
      </c>
      <c r="AZ15" s="36">
        <f t="shared" si="4"/>
        <v>784324.29799999995</v>
      </c>
      <c r="BA15" s="36">
        <f t="shared" si="5"/>
        <v>1747716.689</v>
      </c>
      <c r="BB15" s="35">
        <v>-83189.452000000005</v>
      </c>
      <c r="BC15" s="35">
        <v>-714.702</v>
      </c>
      <c r="BD15" s="36">
        <v>-8384.7209999999995</v>
      </c>
      <c r="BE15" s="36">
        <f t="shared" si="6"/>
        <v>-92288.875000000015</v>
      </c>
      <c r="BF15" s="36">
        <v>-405378.397</v>
      </c>
      <c r="BG15" s="36">
        <f t="shared" si="7"/>
        <v>-497667.272</v>
      </c>
      <c r="BH15" s="36">
        <f t="shared" si="8"/>
        <v>286657.02599999995</v>
      </c>
      <c r="BI15" s="36">
        <f t="shared" si="9"/>
        <v>1250049.4169999999</v>
      </c>
      <c r="BJ15" s="38"/>
      <c r="BK15" s="38"/>
    </row>
    <row r="16" spans="1:63" ht="17" customHeight="1" x14ac:dyDescent="0.2">
      <c r="A16" s="65" t="s">
        <v>13</v>
      </c>
      <c r="B16" s="66" t="s">
        <v>69</v>
      </c>
      <c r="C16" s="35">
        <v>0.21199999999999999</v>
      </c>
      <c r="D16" s="35">
        <v>22.881</v>
      </c>
      <c r="E16" s="35">
        <v>0</v>
      </c>
      <c r="F16" s="35">
        <v>0</v>
      </c>
      <c r="G16" s="35">
        <v>70.247</v>
      </c>
      <c r="H16" s="35">
        <v>12.412000000000001</v>
      </c>
      <c r="I16" s="35">
        <v>0</v>
      </c>
      <c r="J16" s="35">
        <v>608.85199999999998</v>
      </c>
      <c r="K16" s="35">
        <v>1164.1859999999999</v>
      </c>
      <c r="L16" s="35">
        <v>555.05999999999995</v>
      </c>
      <c r="M16" s="35">
        <v>17.853999999999999</v>
      </c>
      <c r="N16" s="35">
        <v>1558.1010000000001</v>
      </c>
      <c r="O16" s="35">
        <v>158938.06899999999</v>
      </c>
      <c r="P16" s="35">
        <v>59047.74</v>
      </c>
      <c r="Q16" s="35">
        <v>15973.683999999999</v>
      </c>
      <c r="R16" s="35">
        <v>820.38</v>
      </c>
      <c r="S16" s="35">
        <v>45419.798999999999</v>
      </c>
      <c r="T16" s="35">
        <v>259.25700000000001</v>
      </c>
      <c r="U16" s="35">
        <v>99645.308999999994</v>
      </c>
      <c r="V16" s="35">
        <v>77.039000000000001</v>
      </c>
      <c r="W16" s="35">
        <v>24380.537</v>
      </c>
      <c r="X16" s="35">
        <v>0</v>
      </c>
      <c r="Y16" s="35">
        <v>3941.991</v>
      </c>
      <c r="Z16" s="35">
        <v>0</v>
      </c>
      <c r="AA16" s="35">
        <v>28.524000000000001</v>
      </c>
      <c r="AB16" s="35">
        <v>5.7000000000000002E-2</v>
      </c>
      <c r="AC16" s="35">
        <v>0</v>
      </c>
      <c r="AD16" s="35">
        <v>343.86200000000002</v>
      </c>
      <c r="AE16" s="35">
        <v>5.56</v>
      </c>
      <c r="AF16" s="35">
        <v>367.214</v>
      </c>
      <c r="AG16" s="35">
        <v>0</v>
      </c>
      <c r="AH16" s="35">
        <v>0.251</v>
      </c>
      <c r="AI16" s="35">
        <v>0</v>
      </c>
      <c r="AJ16" s="35">
        <v>36978.243000000002</v>
      </c>
      <c r="AK16" s="35">
        <v>37.887999999999998</v>
      </c>
      <c r="AL16" s="35">
        <v>0</v>
      </c>
      <c r="AM16" s="36">
        <v>0</v>
      </c>
      <c r="AN16" s="36">
        <f t="shared" si="0"/>
        <v>450275.20899999986</v>
      </c>
      <c r="AO16" s="37">
        <v>0</v>
      </c>
      <c r="AP16" s="35">
        <v>841.88499999999999</v>
      </c>
      <c r="AQ16" s="35">
        <v>0</v>
      </c>
      <c r="AR16" s="35">
        <v>8586.1170000000002</v>
      </c>
      <c r="AS16" s="35">
        <v>277186.25699999998</v>
      </c>
      <c r="AT16" s="36">
        <v>1743.798</v>
      </c>
      <c r="AU16" s="36">
        <f t="shared" si="1"/>
        <v>288358.05699999997</v>
      </c>
      <c r="AV16" s="36">
        <f t="shared" si="2"/>
        <v>738633.26599999983</v>
      </c>
      <c r="AW16" s="36">
        <v>98822.997000000003</v>
      </c>
      <c r="AX16" s="36">
        <v>540852.33200000005</v>
      </c>
      <c r="AY16" s="36">
        <f t="shared" si="3"/>
        <v>639675.32900000003</v>
      </c>
      <c r="AZ16" s="36">
        <f t="shared" si="4"/>
        <v>928033.38599999994</v>
      </c>
      <c r="BA16" s="36">
        <f t="shared" si="5"/>
        <v>1378308.5949999997</v>
      </c>
      <c r="BB16" s="35">
        <v>-110142.67600000001</v>
      </c>
      <c r="BC16" s="35">
        <v>0</v>
      </c>
      <c r="BD16" s="36">
        <v>-11014.169</v>
      </c>
      <c r="BE16" s="36">
        <f t="shared" si="6"/>
        <v>-121156.845</v>
      </c>
      <c r="BF16" s="36">
        <v>-333939.511</v>
      </c>
      <c r="BG16" s="36">
        <f t="shared" si="7"/>
        <v>-455096.35600000003</v>
      </c>
      <c r="BH16" s="36">
        <f t="shared" si="8"/>
        <v>472937.02999999991</v>
      </c>
      <c r="BI16" s="36">
        <f t="shared" si="9"/>
        <v>923212.23899999983</v>
      </c>
      <c r="BJ16" s="38"/>
      <c r="BK16" s="38"/>
    </row>
    <row r="17" spans="1:63" ht="17" customHeight="1" x14ac:dyDescent="0.2">
      <c r="A17" s="65" t="s">
        <v>14</v>
      </c>
      <c r="B17" s="66" t="s">
        <v>70</v>
      </c>
      <c r="C17" s="35">
        <v>1.2330000000000001</v>
      </c>
      <c r="D17" s="35">
        <v>4.3710000000000004</v>
      </c>
      <c r="E17" s="35">
        <v>0</v>
      </c>
      <c r="F17" s="35">
        <v>0</v>
      </c>
      <c r="G17" s="35">
        <v>71.224999999999994</v>
      </c>
      <c r="H17" s="35">
        <v>0</v>
      </c>
      <c r="I17" s="35">
        <v>10.878</v>
      </c>
      <c r="J17" s="35">
        <v>4762.317</v>
      </c>
      <c r="K17" s="35">
        <v>1105.6859999999999</v>
      </c>
      <c r="L17" s="35">
        <v>711.65200000000004</v>
      </c>
      <c r="M17" s="35">
        <v>205.78299999999999</v>
      </c>
      <c r="N17" s="35">
        <v>1007.575</v>
      </c>
      <c r="O17" s="35">
        <v>5280.2460000000001</v>
      </c>
      <c r="P17" s="35">
        <v>206389.29</v>
      </c>
      <c r="Q17" s="35">
        <v>1893.69</v>
      </c>
      <c r="R17" s="35">
        <v>1537.2349999999999</v>
      </c>
      <c r="S17" s="35">
        <v>4555.2780000000002</v>
      </c>
      <c r="T17" s="35">
        <v>147.49600000000001</v>
      </c>
      <c r="U17" s="35">
        <v>11243.960999999999</v>
      </c>
      <c r="V17" s="35">
        <v>39.780999999999999</v>
      </c>
      <c r="W17" s="35">
        <v>210.173</v>
      </c>
      <c r="X17" s="35">
        <v>15.585000000000001</v>
      </c>
      <c r="Y17" s="35">
        <v>107.252</v>
      </c>
      <c r="Z17" s="35">
        <v>0</v>
      </c>
      <c r="AA17" s="35">
        <v>23.146999999999998</v>
      </c>
      <c r="AB17" s="35">
        <v>0</v>
      </c>
      <c r="AC17" s="35">
        <v>0</v>
      </c>
      <c r="AD17" s="35">
        <v>182.596</v>
      </c>
      <c r="AE17" s="35">
        <v>8.8450000000000006</v>
      </c>
      <c r="AF17" s="35">
        <v>24.544</v>
      </c>
      <c r="AG17" s="35">
        <v>0</v>
      </c>
      <c r="AH17" s="35">
        <v>0</v>
      </c>
      <c r="AI17" s="35">
        <v>0</v>
      </c>
      <c r="AJ17" s="35">
        <v>58118.796999999999</v>
      </c>
      <c r="AK17" s="35">
        <v>20.545000000000002</v>
      </c>
      <c r="AL17" s="35">
        <v>0</v>
      </c>
      <c r="AM17" s="36">
        <v>0</v>
      </c>
      <c r="AN17" s="36">
        <f t="shared" si="0"/>
        <v>297679.18099999998</v>
      </c>
      <c r="AO17" s="37">
        <v>0</v>
      </c>
      <c r="AP17" s="35">
        <v>153.90899999999999</v>
      </c>
      <c r="AQ17" s="35">
        <v>0</v>
      </c>
      <c r="AR17" s="35">
        <v>1535.7570000000001</v>
      </c>
      <c r="AS17" s="35">
        <v>724166.90500000003</v>
      </c>
      <c r="AT17" s="36">
        <v>-709.90300000000002</v>
      </c>
      <c r="AU17" s="36">
        <f t="shared" si="1"/>
        <v>725146.66799999995</v>
      </c>
      <c r="AV17" s="36">
        <f t="shared" si="2"/>
        <v>1022825.8489999999</v>
      </c>
      <c r="AW17" s="36">
        <v>519363.147</v>
      </c>
      <c r="AX17" s="36">
        <v>730049.96699999995</v>
      </c>
      <c r="AY17" s="36">
        <f t="shared" si="3"/>
        <v>1249413.1140000001</v>
      </c>
      <c r="AZ17" s="36">
        <f t="shared" si="4"/>
        <v>1974559.7820000001</v>
      </c>
      <c r="BA17" s="36">
        <f t="shared" si="5"/>
        <v>2272238.963</v>
      </c>
      <c r="BB17" s="35">
        <v>-119498.524</v>
      </c>
      <c r="BC17" s="35">
        <v>0</v>
      </c>
      <c r="BD17" s="36">
        <v>-11950.232</v>
      </c>
      <c r="BE17" s="36">
        <f t="shared" si="6"/>
        <v>-131448.75599999999</v>
      </c>
      <c r="BF17" s="36">
        <v>-453166.97200000001</v>
      </c>
      <c r="BG17" s="36">
        <f t="shared" si="7"/>
        <v>-584615.728</v>
      </c>
      <c r="BH17" s="36">
        <f t="shared" si="8"/>
        <v>1389944.054</v>
      </c>
      <c r="BI17" s="36">
        <f t="shared" si="9"/>
        <v>1687623.2349999999</v>
      </c>
      <c r="BJ17" s="38"/>
      <c r="BK17" s="38"/>
    </row>
    <row r="18" spans="1:63" ht="17" customHeight="1" x14ac:dyDescent="0.2">
      <c r="A18" s="65" t="s">
        <v>15</v>
      </c>
      <c r="B18" s="66" t="s">
        <v>71</v>
      </c>
      <c r="C18" s="35">
        <v>3.8279999999999998</v>
      </c>
      <c r="D18" s="35">
        <v>0</v>
      </c>
      <c r="E18" s="35">
        <v>0</v>
      </c>
      <c r="F18" s="35">
        <v>0</v>
      </c>
      <c r="G18" s="35">
        <v>0</v>
      </c>
      <c r="H18" s="35">
        <v>0</v>
      </c>
      <c r="I18" s="35">
        <v>0</v>
      </c>
      <c r="J18" s="35">
        <v>0</v>
      </c>
      <c r="K18" s="35">
        <v>0</v>
      </c>
      <c r="L18" s="35">
        <v>0</v>
      </c>
      <c r="M18" s="35">
        <v>0</v>
      </c>
      <c r="N18" s="35">
        <v>23.471</v>
      </c>
      <c r="O18" s="35">
        <v>3134.203</v>
      </c>
      <c r="P18" s="35">
        <v>6598.4660000000003</v>
      </c>
      <c r="Q18" s="35">
        <v>72383.975999999995</v>
      </c>
      <c r="R18" s="35">
        <v>11.922000000000001</v>
      </c>
      <c r="S18" s="35">
        <v>1578.806</v>
      </c>
      <c r="T18" s="35">
        <v>139.797</v>
      </c>
      <c r="U18" s="35">
        <v>3873.4780000000001</v>
      </c>
      <c r="V18" s="35">
        <v>105.396</v>
      </c>
      <c r="W18" s="35">
        <v>667.22299999999996</v>
      </c>
      <c r="X18" s="35">
        <v>0</v>
      </c>
      <c r="Y18" s="35">
        <v>35.997</v>
      </c>
      <c r="Z18" s="35">
        <v>9.9339999999999993</v>
      </c>
      <c r="AA18" s="35">
        <v>8195.4290000000001</v>
      </c>
      <c r="AB18" s="35">
        <v>21.449000000000002</v>
      </c>
      <c r="AC18" s="35">
        <v>0</v>
      </c>
      <c r="AD18" s="35">
        <v>122.006</v>
      </c>
      <c r="AE18" s="35">
        <v>241.76300000000001</v>
      </c>
      <c r="AF18" s="35">
        <v>4190.0659999999998</v>
      </c>
      <c r="AG18" s="35">
        <v>0</v>
      </c>
      <c r="AH18" s="35">
        <v>46482.983999999997</v>
      </c>
      <c r="AI18" s="35">
        <v>0</v>
      </c>
      <c r="AJ18" s="35">
        <v>17840.001</v>
      </c>
      <c r="AK18" s="35">
        <v>2341.732</v>
      </c>
      <c r="AL18" s="35">
        <v>2344.58</v>
      </c>
      <c r="AM18" s="36">
        <v>0</v>
      </c>
      <c r="AN18" s="36">
        <f t="shared" si="0"/>
        <v>170346.50699999995</v>
      </c>
      <c r="AO18" s="37">
        <v>160.23699999999999</v>
      </c>
      <c r="AP18" s="35">
        <v>4625.0069999999996</v>
      </c>
      <c r="AQ18" s="35">
        <v>26.937000000000001</v>
      </c>
      <c r="AR18" s="35">
        <v>13457.950999999999</v>
      </c>
      <c r="AS18" s="35">
        <v>153406.98499999999</v>
      </c>
      <c r="AT18" s="36">
        <v>-4012.0970000000002</v>
      </c>
      <c r="AU18" s="36">
        <f t="shared" si="1"/>
        <v>167665.01999999996</v>
      </c>
      <c r="AV18" s="36">
        <f t="shared" si="2"/>
        <v>338011.52699999989</v>
      </c>
      <c r="AW18" s="36">
        <v>63665.417999999998</v>
      </c>
      <c r="AX18" s="36">
        <v>552249.73100000003</v>
      </c>
      <c r="AY18" s="36">
        <f t="shared" si="3"/>
        <v>615915.14899999998</v>
      </c>
      <c r="AZ18" s="36">
        <f t="shared" si="4"/>
        <v>783580.16899999999</v>
      </c>
      <c r="BA18" s="36">
        <f t="shared" si="5"/>
        <v>953926.67599999998</v>
      </c>
      <c r="BB18" s="35">
        <v>-112486.931</v>
      </c>
      <c r="BC18" s="35">
        <v>-22.741</v>
      </c>
      <c r="BD18" s="36">
        <v>-11248.450999999999</v>
      </c>
      <c r="BE18" s="36">
        <f t="shared" si="6"/>
        <v>-123758.12299999999</v>
      </c>
      <c r="BF18" s="36">
        <v>-135363.95699999999</v>
      </c>
      <c r="BG18" s="36">
        <f t="shared" si="7"/>
        <v>-259122.08</v>
      </c>
      <c r="BH18" s="36">
        <f t="shared" si="8"/>
        <v>524458.08900000004</v>
      </c>
      <c r="BI18" s="36">
        <f t="shared" si="9"/>
        <v>694804.59600000002</v>
      </c>
      <c r="BJ18" s="38"/>
      <c r="BK18" s="38"/>
    </row>
    <row r="19" spans="1:63" ht="17" customHeight="1" x14ac:dyDescent="0.2">
      <c r="A19" s="65" t="s">
        <v>16</v>
      </c>
      <c r="B19" s="66" t="s">
        <v>72</v>
      </c>
      <c r="C19" s="35">
        <v>0.17399999999999999</v>
      </c>
      <c r="D19" s="35">
        <v>0.314</v>
      </c>
      <c r="E19" s="35">
        <v>1.6679999999999999</v>
      </c>
      <c r="F19" s="35">
        <v>0</v>
      </c>
      <c r="G19" s="35">
        <v>10.993</v>
      </c>
      <c r="H19" s="35">
        <v>7.1379999999999999</v>
      </c>
      <c r="I19" s="35">
        <v>0.27700000000000002</v>
      </c>
      <c r="J19" s="35">
        <v>0</v>
      </c>
      <c r="K19" s="35">
        <v>5.3999999999999999E-2</v>
      </c>
      <c r="L19" s="35">
        <v>2.8919999999999999</v>
      </c>
      <c r="M19" s="35">
        <v>31.727</v>
      </c>
      <c r="N19" s="35">
        <v>10022.421</v>
      </c>
      <c r="O19" s="35">
        <v>16115.357</v>
      </c>
      <c r="P19" s="35">
        <v>25093.935000000001</v>
      </c>
      <c r="Q19" s="35">
        <v>79461.440000000002</v>
      </c>
      <c r="R19" s="35">
        <v>134439.226</v>
      </c>
      <c r="S19" s="35">
        <v>186831.91800000001</v>
      </c>
      <c r="T19" s="35">
        <v>37953.137000000002</v>
      </c>
      <c r="U19" s="35">
        <v>173167.177</v>
      </c>
      <c r="V19" s="35">
        <v>1465.578</v>
      </c>
      <c r="W19" s="35">
        <v>1496.3520000000001</v>
      </c>
      <c r="X19" s="35">
        <v>5.431</v>
      </c>
      <c r="Y19" s="35">
        <v>7.7779999999999996</v>
      </c>
      <c r="Z19" s="35">
        <v>0</v>
      </c>
      <c r="AA19" s="35">
        <v>176.393</v>
      </c>
      <c r="AB19" s="35">
        <v>78.561000000000007</v>
      </c>
      <c r="AC19" s="35">
        <v>0</v>
      </c>
      <c r="AD19" s="35">
        <v>26.652999999999999</v>
      </c>
      <c r="AE19" s="35">
        <v>1779.0360000000001</v>
      </c>
      <c r="AF19" s="35">
        <v>2086.1950000000002</v>
      </c>
      <c r="AG19" s="35">
        <v>6852</v>
      </c>
      <c r="AH19" s="35">
        <v>5.7320000000000002</v>
      </c>
      <c r="AI19" s="35">
        <v>0</v>
      </c>
      <c r="AJ19" s="35">
        <v>59341.694000000003</v>
      </c>
      <c r="AK19" s="35">
        <v>44.223999999999997</v>
      </c>
      <c r="AL19" s="35">
        <v>3205.6309999999999</v>
      </c>
      <c r="AM19" s="36">
        <v>0</v>
      </c>
      <c r="AN19" s="36">
        <f t="shared" si="0"/>
        <v>739711.10600000003</v>
      </c>
      <c r="AO19" s="37">
        <v>29.213000000000001</v>
      </c>
      <c r="AP19" s="35">
        <v>2810.7440000000001</v>
      </c>
      <c r="AQ19" s="35">
        <v>0</v>
      </c>
      <c r="AR19" s="35">
        <v>0</v>
      </c>
      <c r="AS19" s="35">
        <v>0</v>
      </c>
      <c r="AT19" s="36">
        <v>2326.3380000000002</v>
      </c>
      <c r="AU19" s="36">
        <f t="shared" si="1"/>
        <v>5166.2950000000001</v>
      </c>
      <c r="AV19" s="36">
        <f t="shared" si="2"/>
        <v>744877.40100000007</v>
      </c>
      <c r="AW19" s="36">
        <v>139480.93100000001</v>
      </c>
      <c r="AX19" s="36">
        <v>235453.91899999999</v>
      </c>
      <c r="AY19" s="36">
        <f t="shared" si="3"/>
        <v>374934.85</v>
      </c>
      <c r="AZ19" s="36">
        <f t="shared" si="4"/>
        <v>380101.14499999996</v>
      </c>
      <c r="BA19" s="36">
        <f t="shared" si="5"/>
        <v>1119812.2509999999</v>
      </c>
      <c r="BB19" s="35">
        <v>-257648.111</v>
      </c>
      <c r="BC19" s="35">
        <v>0</v>
      </c>
      <c r="BD19" s="36">
        <v>-25764.508000000002</v>
      </c>
      <c r="BE19" s="36">
        <f t="shared" si="6"/>
        <v>-283412.61900000001</v>
      </c>
      <c r="BF19" s="36">
        <v>-348992.598</v>
      </c>
      <c r="BG19" s="36">
        <f t="shared" si="7"/>
        <v>-632405.21699999995</v>
      </c>
      <c r="BH19" s="36">
        <f t="shared" si="8"/>
        <v>-252304.07199999999</v>
      </c>
      <c r="BI19" s="36">
        <f t="shared" si="9"/>
        <v>487407.03400000004</v>
      </c>
      <c r="BJ19" s="38"/>
      <c r="BK19" s="38"/>
    </row>
    <row r="20" spans="1:63" ht="17" customHeight="1" x14ac:dyDescent="0.2">
      <c r="A20" s="65" t="s">
        <v>17</v>
      </c>
      <c r="B20" s="66" t="s">
        <v>73</v>
      </c>
      <c r="C20" s="35">
        <v>40.009</v>
      </c>
      <c r="D20" s="35">
        <v>4.4409999999999998</v>
      </c>
      <c r="E20" s="35">
        <v>0</v>
      </c>
      <c r="F20" s="35">
        <v>0</v>
      </c>
      <c r="G20" s="35">
        <v>80.611999999999995</v>
      </c>
      <c r="H20" s="35">
        <v>3.8420000000000001</v>
      </c>
      <c r="I20" s="35">
        <v>0</v>
      </c>
      <c r="J20" s="35">
        <v>49.83</v>
      </c>
      <c r="K20" s="35">
        <v>9.65</v>
      </c>
      <c r="L20" s="35">
        <v>0</v>
      </c>
      <c r="M20" s="35">
        <v>3.45</v>
      </c>
      <c r="N20" s="35">
        <v>1006.31</v>
      </c>
      <c r="O20" s="35">
        <v>22804.675999999999</v>
      </c>
      <c r="P20" s="35">
        <v>45058.394999999997</v>
      </c>
      <c r="Q20" s="35">
        <v>14756.272999999999</v>
      </c>
      <c r="R20" s="35">
        <v>3243.7950000000001</v>
      </c>
      <c r="S20" s="35">
        <v>599828.81400000001</v>
      </c>
      <c r="T20" s="35">
        <v>1653.6869999999999</v>
      </c>
      <c r="U20" s="35">
        <v>784532.24100000004</v>
      </c>
      <c r="V20" s="35">
        <v>463.30900000000003</v>
      </c>
      <c r="W20" s="35">
        <v>31127.620999999999</v>
      </c>
      <c r="X20" s="35">
        <v>5.8419999999999996</v>
      </c>
      <c r="Y20" s="35">
        <v>85.34</v>
      </c>
      <c r="Z20" s="35">
        <v>0</v>
      </c>
      <c r="AA20" s="35">
        <v>1544.9829999999999</v>
      </c>
      <c r="AB20" s="35">
        <v>5.093</v>
      </c>
      <c r="AC20" s="35">
        <v>107.855</v>
      </c>
      <c r="AD20" s="35">
        <v>725.93700000000001</v>
      </c>
      <c r="AE20" s="35">
        <v>331.46499999999997</v>
      </c>
      <c r="AF20" s="35">
        <v>2139.0309999999999</v>
      </c>
      <c r="AG20" s="35">
        <v>1365.527</v>
      </c>
      <c r="AH20" s="35">
        <v>242.249</v>
      </c>
      <c r="AI20" s="35">
        <v>0</v>
      </c>
      <c r="AJ20" s="35">
        <v>25525.222000000002</v>
      </c>
      <c r="AK20" s="35">
        <v>287.66800000000001</v>
      </c>
      <c r="AL20" s="35">
        <v>0</v>
      </c>
      <c r="AM20" s="36">
        <v>104.526</v>
      </c>
      <c r="AN20" s="36">
        <f t="shared" si="0"/>
        <v>1537137.6930000004</v>
      </c>
      <c r="AO20" s="37">
        <v>5008.9040000000005</v>
      </c>
      <c r="AP20" s="35">
        <v>245062.967</v>
      </c>
      <c r="AQ20" s="35">
        <v>0</v>
      </c>
      <c r="AR20" s="35">
        <v>13636.688</v>
      </c>
      <c r="AS20" s="35">
        <v>324254.54100000003</v>
      </c>
      <c r="AT20" s="36">
        <v>-1645.2239999999999</v>
      </c>
      <c r="AU20" s="36">
        <f t="shared" si="1"/>
        <v>586317.87600000005</v>
      </c>
      <c r="AV20" s="36">
        <f t="shared" si="2"/>
        <v>2123455.5690000006</v>
      </c>
      <c r="AW20" s="36">
        <v>720414.92700000003</v>
      </c>
      <c r="AX20" s="36">
        <v>790552.07900000003</v>
      </c>
      <c r="AY20" s="36">
        <f t="shared" si="3"/>
        <v>1510967.0060000001</v>
      </c>
      <c r="AZ20" s="36">
        <f t="shared" si="4"/>
        <v>2097284.8820000002</v>
      </c>
      <c r="BA20" s="36">
        <f t="shared" si="5"/>
        <v>3634422.5750000007</v>
      </c>
      <c r="BB20" s="35">
        <v>-336283.598</v>
      </c>
      <c r="BC20" s="35">
        <v>-7.1260000000000003</v>
      </c>
      <c r="BD20" s="36">
        <v>-33620.275000000001</v>
      </c>
      <c r="BE20" s="36">
        <f t="shared" si="6"/>
        <v>-369910.99900000001</v>
      </c>
      <c r="BF20" s="36">
        <v>-582636.61100000003</v>
      </c>
      <c r="BG20" s="36">
        <f t="shared" si="7"/>
        <v>-952547.6100000001</v>
      </c>
      <c r="BH20" s="36">
        <f t="shared" si="8"/>
        <v>1144737.2720000001</v>
      </c>
      <c r="BI20" s="36">
        <f t="shared" si="9"/>
        <v>2681874.9650000008</v>
      </c>
      <c r="BJ20" s="38"/>
      <c r="BK20" s="38"/>
    </row>
    <row r="21" spans="1:63" ht="17" customHeight="1" x14ac:dyDescent="0.2">
      <c r="A21" s="65" t="s">
        <v>18</v>
      </c>
      <c r="B21" s="66" t="s">
        <v>74</v>
      </c>
      <c r="C21" s="35">
        <v>2.8010000000000002</v>
      </c>
      <c r="D21" s="35">
        <v>6.2E-2</v>
      </c>
      <c r="E21" s="35">
        <v>33.640999999999998</v>
      </c>
      <c r="F21" s="35">
        <v>1.66</v>
      </c>
      <c r="G21" s="35">
        <v>2.6850000000000001</v>
      </c>
      <c r="H21" s="35">
        <v>57.651000000000003</v>
      </c>
      <c r="I21" s="35">
        <v>8.6760000000000002</v>
      </c>
      <c r="J21" s="35">
        <v>9.9179999999999993</v>
      </c>
      <c r="K21" s="35">
        <v>17.324999999999999</v>
      </c>
      <c r="L21" s="35">
        <v>8.4049999999999994</v>
      </c>
      <c r="M21" s="35">
        <v>1.0860000000000001</v>
      </c>
      <c r="N21" s="35">
        <v>28.516999999999999</v>
      </c>
      <c r="O21" s="35">
        <v>1905.1079999999999</v>
      </c>
      <c r="P21" s="35">
        <v>348.11399999999998</v>
      </c>
      <c r="Q21" s="35">
        <v>20.771999999999998</v>
      </c>
      <c r="R21" s="35">
        <v>27.425000000000001</v>
      </c>
      <c r="S21" s="35">
        <v>84.855000000000004</v>
      </c>
      <c r="T21" s="35">
        <v>4229.3040000000001</v>
      </c>
      <c r="U21" s="35">
        <v>118105.26</v>
      </c>
      <c r="V21" s="35">
        <v>6.3220000000000001</v>
      </c>
      <c r="W21" s="35">
        <v>6513.7449999999999</v>
      </c>
      <c r="X21" s="35">
        <v>20.016999999999999</v>
      </c>
      <c r="Y21" s="35">
        <v>1.6870000000000001</v>
      </c>
      <c r="Z21" s="35">
        <v>9.1010000000000009</v>
      </c>
      <c r="AA21" s="35">
        <v>1710.3109999999999</v>
      </c>
      <c r="AB21" s="35">
        <v>193.071</v>
      </c>
      <c r="AC21" s="35">
        <v>309.56799999999998</v>
      </c>
      <c r="AD21" s="35">
        <v>317.06799999999998</v>
      </c>
      <c r="AE21" s="35">
        <v>433.05500000000001</v>
      </c>
      <c r="AF21" s="35">
        <v>2130.848</v>
      </c>
      <c r="AG21" s="35">
        <v>568.904</v>
      </c>
      <c r="AH21" s="35">
        <v>60.158000000000001</v>
      </c>
      <c r="AI21" s="35">
        <v>11.901</v>
      </c>
      <c r="AJ21" s="35">
        <v>5378.8490000000002</v>
      </c>
      <c r="AK21" s="35">
        <v>243.715</v>
      </c>
      <c r="AL21" s="35">
        <v>0</v>
      </c>
      <c r="AM21" s="36">
        <v>0</v>
      </c>
      <c r="AN21" s="36">
        <f t="shared" si="0"/>
        <v>142801.58499999996</v>
      </c>
      <c r="AO21" s="37">
        <v>2520.2570000000001</v>
      </c>
      <c r="AP21" s="35">
        <v>223554.50399999999</v>
      </c>
      <c r="AQ21" s="35">
        <v>0</v>
      </c>
      <c r="AR21" s="35">
        <v>40793.406000000003</v>
      </c>
      <c r="AS21" s="35">
        <v>269192.391</v>
      </c>
      <c r="AT21" s="36">
        <v>339.73500000000001</v>
      </c>
      <c r="AU21" s="36">
        <f t="shared" si="1"/>
        <v>536400.29299999995</v>
      </c>
      <c r="AV21" s="36">
        <f t="shared" si="2"/>
        <v>679201.87799999991</v>
      </c>
      <c r="AW21" s="36">
        <v>39093.241000000002</v>
      </c>
      <c r="AX21" s="36">
        <v>44444.362999999998</v>
      </c>
      <c r="AY21" s="36">
        <f t="shared" si="3"/>
        <v>83537.603999999992</v>
      </c>
      <c r="AZ21" s="36">
        <f t="shared" si="4"/>
        <v>619937.89699999988</v>
      </c>
      <c r="BA21" s="36">
        <f t="shared" si="5"/>
        <v>762739.48199999984</v>
      </c>
      <c r="BB21" s="35">
        <v>-419568.16899999999</v>
      </c>
      <c r="BC21" s="35">
        <v>0</v>
      </c>
      <c r="BD21" s="36">
        <v>-41907.665999999997</v>
      </c>
      <c r="BE21" s="36">
        <f t="shared" si="6"/>
        <v>-461475.83499999996</v>
      </c>
      <c r="BF21" s="36">
        <v>-185343.58199999999</v>
      </c>
      <c r="BG21" s="36">
        <f t="shared" si="7"/>
        <v>-646819.4169999999</v>
      </c>
      <c r="BH21" s="36">
        <f t="shared" si="8"/>
        <v>-26881.520000000019</v>
      </c>
      <c r="BI21" s="36">
        <f t="shared" si="9"/>
        <v>115920.06499999994</v>
      </c>
      <c r="BJ21" s="38"/>
      <c r="BK21" s="38"/>
    </row>
    <row r="22" spans="1:63" ht="17" customHeight="1" x14ac:dyDescent="0.2">
      <c r="A22" s="65" t="s">
        <v>19</v>
      </c>
      <c r="B22" s="66" t="s">
        <v>75</v>
      </c>
      <c r="C22" s="35">
        <v>773.01400000000001</v>
      </c>
      <c r="D22" s="35">
        <v>1.0580000000000001</v>
      </c>
      <c r="E22" s="35">
        <v>0</v>
      </c>
      <c r="F22" s="35">
        <v>0</v>
      </c>
      <c r="G22" s="35">
        <v>0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171.38</v>
      </c>
      <c r="Q22" s="35">
        <v>0</v>
      </c>
      <c r="R22" s="35">
        <v>0</v>
      </c>
      <c r="S22" s="35">
        <v>0</v>
      </c>
      <c r="T22" s="35">
        <v>0</v>
      </c>
      <c r="U22" s="35">
        <v>7382084.2050000001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65365.642</v>
      </c>
      <c r="AE22" s="35">
        <v>0</v>
      </c>
      <c r="AF22" s="35">
        <v>9133.6029999999992</v>
      </c>
      <c r="AG22" s="35">
        <v>203.87</v>
      </c>
      <c r="AH22" s="35">
        <v>0</v>
      </c>
      <c r="AI22" s="35">
        <v>0</v>
      </c>
      <c r="AJ22" s="35">
        <v>73560.542000000001</v>
      </c>
      <c r="AK22" s="35">
        <v>139.31</v>
      </c>
      <c r="AL22" s="35">
        <v>0</v>
      </c>
      <c r="AM22" s="36">
        <v>0</v>
      </c>
      <c r="AN22" s="36">
        <f t="shared" si="0"/>
        <v>7531432.6239999998</v>
      </c>
      <c r="AO22" s="37">
        <v>0</v>
      </c>
      <c r="AP22" s="35">
        <v>612823.83700000006</v>
      </c>
      <c r="AQ22" s="35">
        <v>0</v>
      </c>
      <c r="AR22" s="35">
        <v>22235.755000000001</v>
      </c>
      <c r="AS22" s="35">
        <v>320505.38299999997</v>
      </c>
      <c r="AT22" s="36">
        <v>-8368.0849999999991</v>
      </c>
      <c r="AU22" s="36">
        <f t="shared" si="1"/>
        <v>947196.89000000013</v>
      </c>
      <c r="AV22" s="36">
        <f t="shared" si="2"/>
        <v>8478629.5140000004</v>
      </c>
      <c r="AW22" s="36">
        <v>6296830.591</v>
      </c>
      <c r="AX22" s="36">
        <v>4927116.176</v>
      </c>
      <c r="AY22" s="36">
        <f t="shared" si="3"/>
        <v>11223946.767000001</v>
      </c>
      <c r="AZ22" s="36">
        <f t="shared" si="4"/>
        <v>12171143.657000002</v>
      </c>
      <c r="BA22" s="36">
        <f t="shared" si="5"/>
        <v>19702576.281000003</v>
      </c>
      <c r="BB22" s="35">
        <v>-565069.95400000003</v>
      </c>
      <c r="BC22" s="35">
        <v>0</v>
      </c>
      <c r="BD22" s="36">
        <v>-54737.826999999997</v>
      </c>
      <c r="BE22" s="36">
        <f t="shared" si="6"/>
        <v>-619807.78100000008</v>
      </c>
      <c r="BF22" s="36">
        <v>-2814741.86</v>
      </c>
      <c r="BG22" s="36">
        <f t="shared" si="7"/>
        <v>-3434549.6409999998</v>
      </c>
      <c r="BH22" s="36">
        <f t="shared" si="8"/>
        <v>8736594.0160000026</v>
      </c>
      <c r="BI22" s="36">
        <f t="shared" si="9"/>
        <v>16268026.640000002</v>
      </c>
      <c r="BJ22" s="38"/>
      <c r="BK22" s="38"/>
    </row>
    <row r="23" spans="1:63" ht="17" customHeight="1" x14ac:dyDescent="0.2">
      <c r="A23" s="65" t="s">
        <v>20</v>
      </c>
      <c r="B23" s="66" t="s">
        <v>76</v>
      </c>
      <c r="C23" s="35">
        <v>493.68599999999998</v>
      </c>
      <c r="D23" s="35">
        <v>23.2</v>
      </c>
      <c r="E23" s="35">
        <v>14421.099</v>
      </c>
      <c r="F23" s="35">
        <v>1960.894</v>
      </c>
      <c r="G23" s="35">
        <v>5518.5469999999996</v>
      </c>
      <c r="H23" s="35">
        <v>5682.0550000000003</v>
      </c>
      <c r="I23" s="35">
        <v>662.73</v>
      </c>
      <c r="J23" s="35">
        <v>8385.2289999999994</v>
      </c>
      <c r="K23" s="35">
        <v>5560.4390000000003</v>
      </c>
      <c r="L23" s="35">
        <v>27662.207999999999</v>
      </c>
      <c r="M23" s="35">
        <v>30423.641</v>
      </c>
      <c r="N23" s="35">
        <v>5437.223</v>
      </c>
      <c r="O23" s="35">
        <v>1063.396</v>
      </c>
      <c r="P23" s="35">
        <v>7852.0259999999998</v>
      </c>
      <c r="Q23" s="35">
        <v>2719.107</v>
      </c>
      <c r="R23" s="35">
        <v>1138.394</v>
      </c>
      <c r="S23" s="35">
        <v>6307.9620000000004</v>
      </c>
      <c r="T23" s="35">
        <v>411.86099999999999</v>
      </c>
      <c r="U23" s="35">
        <v>19452.597000000002</v>
      </c>
      <c r="V23" s="35">
        <v>21774.793000000001</v>
      </c>
      <c r="W23" s="35">
        <v>11813.046</v>
      </c>
      <c r="X23" s="35">
        <v>14770.078</v>
      </c>
      <c r="Y23" s="35">
        <v>1103.8040000000001</v>
      </c>
      <c r="Z23" s="35">
        <v>2240.6219999999998</v>
      </c>
      <c r="AA23" s="35">
        <v>36318.531000000003</v>
      </c>
      <c r="AB23" s="35">
        <v>27693.38</v>
      </c>
      <c r="AC23" s="35">
        <v>323.11099999999999</v>
      </c>
      <c r="AD23" s="35">
        <v>5972.5230000000001</v>
      </c>
      <c r="AE23" s="35">
        <v>46495.296000000002</v>
      </c>
      <c r="AF23" s="35">
        <v>10389.897999999999</v>
      </c>
      <c r="AG23" s="35">
        <v>85039.585000000006</v>
      </c>
      <c r="AH23" s="35">
        <v>12465.052</v>
      </c>
      <c r="AI23" s="35">
        <v>9201.3639999999996</v>
      </c>
      <c r="AJ23" s="35">
        <v>29990.615000000002</v>
      </c>
      <c r="AK23" s="35">
        <v>13259.317999999999</v>
      </c>
      <c r="AL23" s="35">
        <v>12891.880999999999</v>
      </c>
      <c r="AM23" s="36">
        <v>341.673</v>
      </c>
      <c r="AN23" s="36">
        <f t="shared" si="0"/>
        <v>487260.86400000006</v>
      </c>
      <c r="AO23" s="37">
        <v>14600.579</v>
      </c>
      <c r="AP23" s="35">
        <v>155833.49799999999</v>
      </c>
      <c r="AQ23" s="35">
        <v>1.78</v>
      </c>
      <c r="AR23" s="35">
        <v>2617.6170000000002</v>
      </c>
      <c r="AS23" s="35">
        <v>60960.849000000002</v>
      </c>
      <c r="AT23" s="36">
        <v>-5546.3119999999999</v>
      </c>
      <c r="AU23" s="36">
        <f t="shared" si="1"/>
        <v>228468.01099999997</v>
      </c>
      <c r="AV23" s="36">
        <f t="shared" si="2"/>
        <v>715728.875</v>
      </c>
      <c r="AW23" s="36">
        <v>17745.495999999999</v>
      </c>
      <c r="AX23" s="36">
        <v>344444.87199999997</v>
      </c>
      <c r="AY23" s="36">
        <f t="shared" si="3"/>
        <v>362190.36799999996</v>
      </c>
      <c r="AZ23" s="36">
        <f t="shared" si="4"/>
        <v>590658.37899999996</v>
      </c>
      <c r="BA23" s="36">
        <f t="shared" si="5"/>
        <v>1077919.243</v>
      </c>
      <c r="BB23" s="35">
        <v>-152421.03599999999</v>
      </c>
      <c r="BC23" s="35">
        <v>-4967.0600000000004</v>
      </c>
      <c r="BD23" s="36">
        <v>-15196.540999999999</v>
      </c>
      <c r="BE23" s="36">
        <f t="shared" si="6"/>
        <v>-172584.63699999999</v>
      </c>
      <c r="BF23" s="36">
        <v>-307615.37199999997</v>
      </c>
      <c r="BG23" s="36">
        <f t="shared" si="7"/>
        <v>-480200.00899999996</v>
      </c>
      <c r="BH23" s="36">
        <f t="shared" si="8"/>
        <v>110458.37</v>
      </c>
      <c r="BI23" s="36">
        <f t="shared" si="9"/>
        <v>597719.23400000005</v>
      </c>
      <c r="BJ23" s="38"/>
      <c r="BK23" s="38"/>
    </row>
    <row r="24" spans="1:63" ht="17" customHeight="1" x14ac:dyDescent="0.2">
      <c r="A24" s="65" t="s">
        <v>21</v>
      </c>
      <c r="B24" s="66" t="s">
        <v>77</v>
      </c>
      <c r="C24" s="35">
        <v>1323.9929999999999</v>
      </c>
      <c r="D24" s="35">
        <v>20.603000000000002</v>
      </c>
      <c r="E24" s="35">
        <v>1509.2149999999999</v>
      </c>
      <c r="F24" s="35">
        <v>742.30700000000002</v>
      </c>
      <c r="G24" s="35">
        <v>3071.759</v>
      </c>
      <c r="H24" s="35">
        <v>5144.5749999999998</v>
      </c>
      <c r="I24" s="35">
        <v>447.67099999999999</v>
      </c>
      <c r="J24" s="35">
        <v>8732.2440000000006</v>
      </c>
      <c r="K24" s="35">
        <v>3563.1080000000002</v>
      </c>
      <c r="L24" s="35">
        <v>14415.271000000001</v>
      </c>
      <c r="M24" s="35">
        <v>2985.75</v>
      </c>
      <c r="N24" s="35">
        <v>5419.4489999999996</v>
      </c>
      <c r="O24" s="35">
        <v>1993.26</v>
      </c>
      <c r="P24" s="35">
        <v>3359.0940000000001</v>
      </c>
      <c r="Q24" s="35">
        <v>1131.8130000000001</v>
      </c>
      <c r="R24" s="35">
        <v>1635.3979999999999</v>
      </c>
      <c r="S24" s="35">
        <v>7296.4139999999998</v>
      </c>
      <c r="T24" s="35">
        <v>284.33499999999998</v>
      </c>
      <c r="U24" s="35">
        <v>10762.522999999999</v>
      </c>
      <c r="V24" s="35">
        <v>1099.8910000000001</v>
      </c>
      <c r="W24" s="35">
        <v>3358.7860000000001</v>
      </c>
      <c r="X24" s="35">
        <v>40099.055</v>
      </c>
      <c r="Y24" s="35">
        <v>12450.403</v>
      </c>
      <c r="Z24" s="35">
        <v>1196.3209999999999</v>
      </c>
      <c r="AA24" s="35">
        <v>27731.968000000001</v>
      </c>
      <c r="AB24" s="35">
        <v>7109.7650000000003</v>
      </c>
      <c r="AC24" s="35">
        <v>70781.27</v>
      </c>
      <c r="AD24" s="35">
        <v>37782.58</v>
      </c>
      <c r="AE24" s="35">
        <v>10312.572</v>
      </c>
      <c r="AF24" s="35">
        <v>13901.416999999999</v>
      </c>
      <c r="AG24" s="35">
        <v>25237.884999999998</v>
      </c>
      <c r="AH24" s="35">
        <v>11236.888999999999</v>
      </c>
      <c r="AI24" s="35">
        <v>347.51900000000001</v>
      </c>
      <c r="AJ24" s="35">
        <v>7411.9669999999996</v>
      </c>
      <c r="AK24" s="35">
        <v>7125.0619999999999</v>
      </c>
      <c r="AL24" s="35">
        <v>0</v>
      </c>
      <c r="AM24" s="36">
        <v>6620.8209999999999</v>
      </c>
      <c r="AN24" s="36">
        <f t="shared" si="0"/>
        <v>357642.95300000004</v>
      </c>
      <c r="AO24" s="37">
        <v>0</v>
      </c>
      <c r="AP24" s="35">
        <v>0</v>
      </c>
      <c r="AQ24" s="35">
        <v>0</v>
      </c>
      <c r="AR24" s="35">
        <v>884235.15500000003</v>
      </c>
      <c r="AS24" s="35">
        <v>2577016.7570000002</v>
      </c>
      <c r="AT24" s="36">
        <v>0</v>
      </c>
      <c r="AU24" s="36">
        <f t="shared" si="1"/>
        <v>3461251.9120000005</v>
      </c>
      <c r="AV24" s="36">
        <f t="shared" si="2"/>
        <v>3818894.8650000007</v>
      </c>
      <c r="AW24" s="36">
        <v>0</v>
      </c>
      <c r="AX24" s="36">
        <v>0</v>
      </c>
      <c r="AY24" s="36">
        <f t="shared" si="3"/>
        <v>0</v>
      </c>
      <c r="AZ24" s="36">
        <f t="shared" si="4"/>
        <v>3461251.9120000005</v>
      </c>
      <c r="BA24" s="36">
        <f t="shared" si="5"/>
        <v>3818894.8650000007</v>
      </c>
      <c r="BB24" s="35">
        <v>0</v>
      </c>
      <c r="BC24" s="35">
        <v>0</v>
      </c>
      <c r="BD24" s="36">
        <v>0</v>
      </c>
      <c r="BE24" s="36">
        <f t="shared" si="6"/>
        <v>0</v>
      </c>
      <c r="BF24" s="36">
        <v>0</v>
      </c>
      <c r="BG24" s="36">
        <f t="shared" si="7"/>
        <v>0</v>
      </c>
      <c r="BH24" s="36">
        <f t="shared" si="8"/>
        <v>3461251.9120000005</v>
      </c>
      <c r="BI24" s="36">
        <f t="shared" si="9"/>
        <v>3818894.8650000007</v>
      </c>
      <c r="BJ24" s="38"/>
      <c r="BK24" s="38"/>
    </row>
    <row r="25" spans="1:63" ht="17" customHeight="1" x14ac:dyDescent="0.2">
      <c r="A25" s="65" t="s">
        <v>22</v>
      </c>
      <c r="B25" s="66" t="s">
        <v>176</v>
      </c>
      <c r="C25" s="35">
        <v>6731.7139999999999</v>
      </c>
      <c r="D25" s="35">
        <v>201.59700000000001</v>
      </c>
      <c r="E25" s="35">
        <v>30513.838</v>
      </c>
      <c r="F25" s="35">
        <v>6572.1729999999998</v>
      </c>
      <c r="G25" s="35">
        <v>19132.867999999999</v>
      </c>
      <c r="H25" s="35">
        <v>33166.103000000003</v>
      </c>
      <c r="I25" s="35">
        <v>4730.0159999999996</v>
      </c>
      <c r="J25" s="35">
        <v>49409.555</v>
      </c>
      <c r="K25" s="35">
        <v>24601.992999999999</v>
      </c>
      <c r="L25" s="35">
        <v>150861.598</v>
      </c>
      <c r="M25" s="35">
        <v>19700.723999999998</v>
      </c>
      <c r="N25" s="35">
        <v>23646.202000000001</v>
      </c>
      <c r="O25" s="35">
        <v>10324.303</v>
      </c>
      <c r="P25" s="35">
        <v>19588.044000000002</v>
      </c>
      <c r="Q25" s="35">
        <v>4428.3940000000002</v>
      </c>
      <c r="R25" s="35">
        <v>16093.014999999999</v>
      </c>
      <c r="S25" s="35">
        <v>20774.404999999999</v>
      </c>
      <c r="T25" s="35">
        <v>761.19299999999998</v>
      </c>
      <c r="U25" s="35">
        <v>177981.98300000001</v>
      </c>
      <c r="V25" s="35">
        <v>11115.797</v>
      </c>
      <c r="W25" s="35">
        <v>11519.698</v>
      </c>
      <c r="X25" s="35">
        <v>152134.261</v>
      </c>
      <c r="Y25" s="35">
        <v>16585.907999999999</v>
      </c>
      <c r="Z25" s="35">
        <v>26885.543000000001</v>
      </c>
      <c r="AA25" s="35">
        <v>153724.103</v>
      </c>
      <c r="AB25" s="35">
        <v>10486.251</v>
      </c>
      <c r="AC25" s="35">
        <v>22982.934000000001</v>
      </c>
      <c r="AD25" s="35">
        <v>48225.843999999997</v>
      </c>
      <c r="AE25" s="35">
        <v>14554.674999999999</v>
      </c>
      <c r="AF25" s="35">
        <v>16946.371999999999</v>
      </c>
      <c r="AG25" s="35">
        <v>37275.811999999998</v>
      </c>
      <c r="AH25" s="35">
        <v>44851.868000000002</v>
      </c>
      <c r="AI25" s="35">
        <v>934.55</v>
      </c>
      <c r="AJ25" s="35">
        <v>23489.360000000001</v>
      </c>
      <c r="AK25" s="35">
        <v>74059.933000000005</v>
      </c>
      <c r="AL25" s="35">
        <v>0</v>
      </c>
      <c r="AM25" s="36">
        <v>1247.5</v>
      </c>
      <c r="AN25" s="36">
        <f t="shared" si="0"/>
        <v>1286240.1270000003</v>
      </c>
      <c r="AO25" s="37">
        <v>415.089</v>
      </c>
      <c r="AP25" s="35">
        <v>450360.83</v>
      </c>
      <c r="AQ25" s="35">
        <v>0</v>
      </c>
      <c r="AR25" s="35">
        <v>0</v>
      </c>
      <c r="AS25" s="35">
        <v>0</v>
      </c>
      <c r="AT25" s="36">
        <v>0</v>
      </c>
      <c r="AU25" s="36">
        <f t="shared" si="1"/>
        <v>450775.91899999999</v>
      </c>
      <c r="AV25" s="36">
        <f t="shared" si="2"/>
        <v>1737016.0460000003</v>
      </c>
      <c r="AW25" s="36">
        <v>1387.7249999999999</v>
      </c>
      <c r="AX25" s="36">
        <v>276526.147</v>
      </c>
      <c r="AY25" s="36">
        <f t="shared" si="3"/>
        <v>277913.87199999997</v>
      </c>
      <c r="AZ25" s="36">
        <f t="shared" si="4"/>
        <v>728689.79099999997</v>
      </c>
      <c r="BA25" s="36">
        <f t="shared" si="5"/>
        <v>2014929.9180000003</v>
      </c>
      <c r="BB25" s="35">
        <v>-218.988</v>
      </c>
      <c r="BC25" s="35">
        <v>0</v>
      </c>
      <c r="BD25" s="36">
        <v>0</v>
      </c>
      <c r="BE25" s="36">
        <f t="shared" si="6"/>
        <v>-218.988</v>
      </c>
      <c r="BF25" s="36">
        <v>-402644.25400000002</v>
      </c>
      <c r="BG25" s="36">
        <f t="shared" si="7"/>
        <v>-402863.24200000003</v>
      </c>
      <c r="BH25" s="36">
        <f t="shared" si="8"/>
        <v>325826.54899999994</v>
      </c>
      <c r="BI25" s="36">
        <f t="shared" si="9"/>
        <v>1612066.6760000002</v>
      </c>
      <c r="BJ25" s="38"/>
      <c r="BK25" s="38"/>
    </row>
    <row r="26" spans="1:63" ht="17" customHeight="1" x14ac:dyDescent="0.2">
      <c r="A26" s="65" t="s">
        <v>23</v>
      </c>
      <c r="B26" s="66" t="s">
        <v>78</v>
      </c>
      <c r="C26" s="35">
        <v>267.11200000000002</v>
      </c>
      <c r="D26" s="35">
        <v>10.382999999999999</v>
      </c>
      <c r="E26" s="35">
        <v>4233.2030000000004</v>
      </c>
      <c r="F26" s="35">
        <v>472.90800000000002</v>
      </c>
      <c r="G26" s="35">
        <v>1131.242</v>
      </c>
      <c r="H26" s="35">
        <v>3973.759</v>
      </c>
      <c r="I26" s="35">
        <v>454.88400000000001</v>
      </c>
      <c r="J26" s="35">
        <v>1307.1579999999999</v>
      </c>
      <c r="K26" s="35">
        <v>608.77099999999996</v>
      </c>
      <c r="L26" s="35">
        <v>4898.9120000000003</v>
      </c>
      <c r="M26" s="35">
        <v>451.32799999999997</v>
      </c>
      <c r="N26" s="35">
        <v>796.47</v>
      </c>
      <c r="O26" s="35">
        <v>480.84</v>
      </c>
      <c r="P26" s="35">
        <v>1039.097</v>
      </c>
      <c r="Q26" s="35">
        <v>636.97799999999995</v>
      </c>
      <c r="R26" s="35">
        <v>691.22500000000002</v>
      </c>
      <c r="S26" s="35">
        <v>1032.652</v>
      </c>
      <c r="T26" s="35">
        <v>32.369999999999997</v>
      </c>
      <c r="U26" s="35">
        <v>5652.5510000000004</v>
      </c>
      <c r="V26" s="35">
        <v>335.71</v>
      </c>
      <c r="W26" s="35">
        <v>3819.0309999999999</v>
      </c>
      <c r="X26" s="35">
        <v>1716.25</v>
      </c>
      <c r="Y26" s="35">
        <v>17772.185000000001</v>
      </c>
      <c r="Z26" s="35">
        <v>4259.9440000000004</v>
      </c>
      <c r="AA26" s="35">
        <v>21438.087</v>
      </c>
      <c r="AB26" s="35">
        <v>2768.2860000000001</v>
      </c>
      <c r="AC26" s="35">
        <v>2690.223</v>
      </c>
      <c r="AD26" s="35">
        <v>17706.094000000001</v>
      </c>
      <c r="AE26" s="35">
        <v>4870.0240000000003</v>
      </c>
      <c r="AF26" s="35">
        <v>6319.902</v>
      </c>
      <c r="AG26" s="35">
        <v>27500.147000000001</v>
      </c>
      <c r="AH26" s="35">
        <v>18599.847000000002</v>
      </c>
      <c r="AI26" s="35">
        <v>596.83100000000002</v>
      </c>
      <c r="AJ26" s="35">
        <v>4218.665</v>
      </c>
      <c r="AK26" s="35">
        <v>24215.188999999998</v>
      </c>
      <c r="AL26" s="35">
        <v>0</v>
      </c>
      <c r="AM26" s="36">
        <v>363.84399999999999</v>
      </c>
      <c r="AN26" s="36">
        <f t="shared" si="0"/>
        <v>187362.10200000004</v>
      </c>
      <c r="AO26" s="37">
        <v>187.124</v>
      </c>
      <c r="AP26" s="35">
        <v>134466.967</v>
      </c>
      <c r="AQ26" s="35">
        <v>-11675.15</v>
      </c>
      <c r="AR26" s="35">
        <v>0</v>
      </c>
      <c r="AS26" s="35">
        <v>0</v>
      </c>
      <c r="AT26" s="36">
        <v>0</v>
      </c>
      <c r="AU26" s="36">
        <f t="shared" si="1"/>
        <v>122978.94100000002</v>
      </c>
      <c r="AV26" s="36">
        <f t="shared" si="2"/>
        <v>310341.04300000006</v>
      </c>
      <c r="AW26" s="36">
        <v>484.077</v>
      </c>
      <c r="AX26" s="36">
        <v>0</v>
      </c>
      <c r="AY26" s="36">
        <f t="shared" si="3"/>
        <v>484.077</v>
      </c>
      <c r="AZ26" s="36">
        <f t="shared" si="4"/>
        <v>123463.01800000003</v>
      </c>
      <c r="BA26" s="36">
        <f t="shared" si="5"/>
        <v>310825.12000000005</v>
      </c>
      <c r="BB26" s="35">
        <v>-53.749000000000002</v>
      </c>
      <c r="BC26" s="35">
        <v>0</v>
      </c>
      <c r="BD26" s="36">
        <v>0</v>
      </c>
      <c r="BE26" s="36">
        <f t="shared" si="6"/>
        <v>-53.749000000000002</v>
      </c>
      <c r="BF26" s="36">
        <v>-34210.512000000002</v>
      </c>
      <c r="BG26" s="36">
        <f t="shared" si="7"/>
        <v>-34264.261000000006</v>
      </c>
      <c r="BH26" s="36">
        <f t="shared" si="8"/>
        <v>89198.757000000012</v>
      </c>
      <c r="BI26" s="36">
        <f t="shared" si="9"/>
        <v>276560.85900000005</v>
      </c>
      <c r="BJ26" s="38"/>
      <c r="BK26" s="38"/>
    </row>
    <row r="27" spans="1:63" ht="17" customHeight="1" x14ac:dyDescent="0.2">
      <c r="A27" s="65" t="s">
        <v>24</v>
      </c>
      <c r="B27" s="66" t="s">
        <v>79</v>
      </c>
      <c r="C27" s="35">
        <v>71.057000000000002</v>
      </c>
      <c r="D27" s="35">
        <v>11.657</v>
      </c>
      <c r="E27" s="35">
        <v>2508.7370000000001</v>
      </c>
      <c r="F27" s="35">
        <v>56.259</v>
      </c>
      <c r="G27" s="35">
        <v>586.89599999999996</v>
      </c>
      <c r="H27" s="35">
        <v>4840.9930000000004</v>
      </c>
      <c r="I27" s="35">
        <v>11.72</v>
      </c>
      <c r="J27" s="35">
        <v>193.81700000000001</v>
      </c>
      <c r="K27" s="35">
        <v>1469.165</v>
      </c>
      <c r="L27" s="35">
        <v>372.05399999999997</v>
      </c>
      <c r="M27" s="35">
        <v>48.902999999999999</v>
      </c>
      <c r="N27" s="35">
        <v>125.286</v>
      </c>
      <c r="O27" s="35">
        <v>375.14699999999999</v>
      </c>
      <c r="P27" s="35">
        <v>64.465000000000003</v>
      </c>
      <c r="Q27" s="35">
        <v>953.19899999999996</v>
      </c>
      <c r="R27" s="35">
        <v>573.89599999999996</v>
      </c>
      <c r="S27" s="35">
        <v>462.42200000000003</v>
      </c>
      <c r="T27" s="35">
        <v>43.478999999999999</v>
      </c>
      <c r="U27" s="35">
        <v>2292.3919999999998</v>
      </c>
      <c r="V27" s="35">
        <v>200.221</v>
      </c>
      <c r="W27" s="35">
        <v>8427.9269999999997</v>
      </c>
      <c r="X27" s="35">
        <v>24766.588</v>
      </c>
      <c r="Y27" s="35">
        <v>604.81399999999996</v>
      </c>
      <c r="Z27" s="35">
        <v>0</v>
      </c>
      <c r="AA27" s="35">
        <v>11073.867</v>
      </c>
      <c r="AB27" s="35">
        <v>8612.6090000000004</v>
      </c>
      <c r="AC27" s="35">
        <v>115.589</v>
      </c>
      <c r="AD27" s="35">
        <v>41316.826000000001</v>
      </c>
      <c r="AE27" s="35">
        <v>12864.370999999999</v>
      </c>
      <c r="AF27" s="35">
        <v>54457.567000000003</v>
      </c>
      <c r="AG27" s="35">
        <v>22269.848999999998</v>
      </c>
      <c r="AH27" s="35">
        <v>19080.752</v>
      </c>
      <c r="AI27" s="35">
        <v>12.379</v>
      </c>
      <c r="AJ27" s="35">
        <v>7331.1360000000004</v>
      </c>
      <c r="AK27" s="35">
        <v>50451.11</v>
      </c>
      <c r="AL27" s="35">
        <v>0</v>
      </c>
      <c r="AM27" s="36">
        <v>5699.1559999999999</v>
      </c>
      <c r="AN27" s="36">
        <f t="shared" si="0"/>
        <v>282346.30499999999</v>
      </c>
      <c r="AO27" s="37">
        <v>0</v>
      </c>
      <c r="AP27" s="35">
        <v>10853.504000000001</v>
      </c>
      <c r="AQ27" s="35">
        <v>73681.737999999998</v>
      </c>
      <c r="AR27" s="35">
        <v>0</v>
      </c>
      <c r="AS27" s="35">
        <v>0</v>
      </c>
      <c r="AT27" s="36">
        <v>0</v>
      </c>
      <c r="AU27" s="36">
        <f t="shared" si="1"/>
        <v>84535.241999999998</v>
      </c>
      <c r="AV27" s="36">
        <f t="shared" si="2"/>
        <v>366881.54700000002</v>
      </c>
      <c r="AW27" s="36">
        <v>254.93600000000001</v>
      </c>
      <c r="AX27" s="36">
        <v>287906.11599999998</v>
      </c>
      <c r="AY27" s="36">
        <f t="shared" si="3"/>
        <v>288161.05199999997</v>
      </c>
      <c r="AZ27" s="36">
        <f t="shared" si="4"/>
        <v>372696.29399999999</v>
      </c>
      <c r="BA27" s="36">
        <f t="shared" si="5"/>
        <v>655042.59899999993</v>
      </c>
      <c r="BB27" s="35">
        <v>-19.818999999999999</v>
      </c>
      <c r="BC27" s="35">
        <v>0</v>
      </c>
      <c r="BD27" s="36">
        <v>0</v>
      </c>
      <c r="BE27" s="36">
        <f t="shared" si="6"/>
        <v>-19.818999999999999</v>
      </c>
      <c r="BF27" s="36">
        <v>-265288.43300000002</v>
      </c>
      <c r="BG27" s="36">
        <f t="shared" si="7"/>
        <v>-265308.25200000004</v>
      </c>
      <c r="BH27" s="36">
        <f t="shared" si="8"/>
        <v>107388.04199999996</v>
      </c>
      <c r="BI27" s="36">
        <f t="shared" si="9"/>
        <v>389734.34699999995</v>
      </c>
      <c r="BJ27" s="38"/>
      <c r="BK27" s="38"/>
    </row>
    <row r="28" spans="1:63" ht="17" customHeight="1" x14ac:dyDescent="0.2">
      <c r="A28" s="65" t="s">
        <v>25</v>
      </c>
      <c r="B28" s="66" t="s">
        <v>80</v>
      </c>
      <c r="C28" s="35">
        <v>22937.444</v>
      </c>
      <c r="D28" s="35">
        <v>90.085999999999999</v>
      </c>
      <c r="E28" s="35">
        <v>136549.46799999999</v>
      </c>
      <c r="F28" s="35">
        <v>17148.131000000001</v>
      </c>
      <c r="G28" s="35">
        <v>45571.98</v>
      </c>
      <c r="H28" s="35">
        <v>68087.762000000002</v>
      </c>
      <c r="I28" s="35">
        <v>5111.3059999999996</v>
      </c>
      <c r="J28" s="35">
        <v>99886.001999999993</v>
      </c>
      <c r="K28" s="35">
        <v>20249.545999999998</v>
      </c>
      <c r="L28" s="35">
        <v>54629.921000000002</v>
      </c>
      <c r="M28" s="35">
        <v>23546.128000000001</v>
      </c>
      <c r="N28" s="35">
        <v>38218.120999999999</v>
      </c>
      <c r="O28" s="35">
        <v>36371.182999999997</v>
      </c>
      <c r="P28" s="35">
        <v>64264.036999999997</v>
      </c>
      <c r="Q28" s="35">
        <v>37504.701999999997</v>
      </c>
      <c r="R28" s="35">
        <v>22441.886999999999</v>
      </c>
      <c r="S28" s="35">
        <v>139052.611</v>
      </c>
      <c r="T28" s="35">
        <v>5357.183</v>
      </c>
      <c r="U28" s="35">
        <v>579584.45499999996</v>
      </c>
      <c r="V28" s="35">
        <v>35270.038999999997</v>
      </c>
      <c r="W28" s="35">
        <v>194029.09700000001</v>
      </c>
      <c r="X28" s="35">
        <v>9387.893</v>
      </c>
      <c r="Y28" s="35">
        <v>6087.9920000000002</v>
      </c>
      <c r="Z28" s="35">
        <v>7203.0029999999997</v>
      </c>
      <c r="AA28" s="35">
        <v>71890.351999999999</v>
      </c>
      <c r="AB28" s="35">
        <v>10090.951999999999</v>
      </c>
      <c r="AC28" s="35">
        <v>7707.7489999999998</v>
      </c>
      <c r="AD28" s="35">
        <v>80942.665999999997</v>
      </c>
      <c r="AE28" s="35">
        <v>23857.023000000001</v>
      </c>
      <c r="AF28" s="35">
        <v>14150.57</v>
      </c>
      <c r="AG28" s="35">
        <v>88273.796000000002</v>
      </c>
      <c r="AH28" s="35">
        <v>159802.986</v>
      </c>
      <c r="AI28" s="35">
        <v>8238.9390000000003</v>
      </c>
      <c r="AJ28" s="35">
        <v>81337.345000000001</v>
      </c>
      <c r="AK28" s="35">
        <v>178552.39499999999</v>
      </c>
      <c r="AL28" s="35">
        <v>23883.337</v>
      </c>
      <c r="AM28" s="36">
        <v>1845.2660000000001</v>
      </c>
      <c r="AN28" s="36">
        <f t="shared" si="0"/>
        <v>2419153.3530000001</v>
      </c>
      <c r="AO28" s="37">
        <v>119007.83</v>
      </c>
      <c r="AP28" s="35">
        <v>3047847.84</v>
      </c>
      <c r="AQ28" s="35">
        <v>761.428</v>
      </c>
      <c r="AR28" s="35">
        <v>16335.817999999999</v>
      </c>
      <c r="AS28" s="35">
        <v>441143.99800000002</v>
      </c>
      <c r="AT28" s="36">
        <v>12792.703</v>
      </c>
      <c r="AU28" s="36">
        <f t="shared" si="1"/>
        <v>3637889.6170000001</v>
      </c>
      <c r="AV28" s="36">
        <f t="shared" si="2"/>
        <v>6057042.9700000007</v>
      </c>
      <c r="AW28" s="36">
        <v>516721.39</v>
      </c>
      <c r="AX28" s="36">
        <v>1828364.003</v>
      </c>
      <c r="AY28" s="36">
        <f t="shared" si="3"/>
        <v>2345085.3930000002</v>
      </c>
      <c r="AZ28" s="36">
        <f t="shared" si="4"/>
        <v>5982975.0099999998</v>
      </c>
      <c r="BA28" s="36">
        <f t="shared" si="5"/>
        <v>8402128.3629999999</v>
      </c>
      <c r="BB28" s="35">
        <v>-7155.9849999999997</v>
      </c>
      <c r="BC28" s="35">
        <v>0</v>
      </c>
      <c r="BD28" s="36">
        <v>0</v>
      </c>
      <c r="BE28" s="36">
        <f t="shared" si="6"/>
        <v>-7155.9849999999997</v>
      </c>
      <c r="BF28" s="36">
        <v>-924632.98100000003</v>
      </c>
      <c r="BG28" s="36">
        <f t="shared" si="7"/>
        <v>-931788.96600000001</v>
      </c>
      <c r="BH28" s="36">
        <f t="shared" si="8"/>
        <v>5051186.0439999998</v>
      </c>
      <c r="BI28" s="36">
        <f t="shared" si="9"/>
        <v>7470339.3969999999</v>
      </c>
      <c r="BJ28" s="38"/>
      <c r="BK28" s="38"/>
    </row>
    <row r="29" spans="1:63" ht="17" customHeight="1" x14ac:dyDescent="0.2">
      <c r="A29" s="65" t="s">
        <v>26</v>
      </c>
      <c r="B29" s="66" t="s">
        <v>81</v>
      </c>
      <c r="C29" s="35">
        <v>2400.2539999999999</v>
      </c>
      <c r="D29" s="35">
        <v>376.68799999999999</v>
      </c>
      <c r="E29" s="35">
        <v>14413.502</v>
      </c>
      <c r="F29" s="35">
        <v>4561.5619999999999</v>
      </c>
      <c r="G29" s="35">
        <v>6530.1940000000004</v>
      </c>
      <c r="H29" s="35">
        <v>10585.207</v>
      </c>
      <c r="I29" s="35">
        <v>2841.6329999999998</v>
      </c>
      <c r="J29" s="35">
        <v>8780.3289999999997</v>
      </c>
      <c r="K29" s="35">
        <v>7521.2610000000004</v>
      </c>
      <c r="L29" s="35">
        <v>15308.804</v>
      </c>
      <c r="M29" s="35">
        <v>5991.9889999999996</v>
      </c>
      <c r="N29" s="35">
        <v>16097.017</v>
      </c>
      <c r="O29" s="35">
        <v>5464.2250000000004</v>
      </c>
      <c r="P29" s="35">
        <v>13261.541999999999</v>
      </c>
      <c r="Q29" s="35">
        <v>7307.3940000000002</v>
      </c>
      <c r="R29" s="35">
        <v>3569.6089999999999</v>
      </c>
      <c r="S29" s="35">
        <v>17613.82</v>
      </c>
      <c r="T29" s="35">
        <v>1165.0150000000001</v>
      </c>
      <c r="U29" s="35">
        <v>77217.842999999993</v>
      </c>
      <c r="V29" s="35">
        <v>15948.596</v>
      </c>
      <c r="W29" s="35">
        <v>39501.517999999996</v>
      </c>
      <c r="X29" s="35">
        <v>29090.785</v>
      </c>
      <c r="Y29" s="35">
        <v>5808.3440000000001</v>
      </c>
      <c r="Z29" s="35">
        <v>13640.617</v>
      </c>
      <c r="AA29" s="35">
        <v>146359.736</v>
      </c>
      <c r="AB29" s="35">
        <v>153724.15400000001</v>
      </c>
      <c r="AC29" s="35">
        <v>409242.2</v>
      </c>
      <c r="AD29" s="35">
        <v>109924.965</v>
      </c>
      <c r="AE29" s="35">
        <v>13536.022000000001</v>
      </c>
      <c r="AF29" s="35">
        <v>24372.251</v>
      </c>
      <c r="AG29" s="35">
        <v>25421.925999999999</v>
      </c>
      <c r="AH29" s="35">
        <v>28033.523000000001</v>
      </c>
      <c r="AI29" s="35">
        <v>6028.3280000000004</v>
      </c>
      <c r="AJ29" s="35">
        <v>48881.773000000001</v>
      </c>
      <c r="AK29" s="35">
        <v>29417.695</v>
      </c>
      <c r="AL29" s="35">
        <v>0</v>
      </c>
      <c r="AM29" s="36">
        <v>15703.092000000001</v>
      </c>
      <c r="AN29" s="36">
        <f t="shared" si="0"/>
        <v>1335643.4130000002</v>
      </c>
      <c r="AO29" s="37">
        <v>20.13</v>
      </c>
      <c r="AP29" s="35">
        <v>844396.804</v>
      </c>
      <c r="AQ29" s="35">
        <v>0</v>
      </c>
      <c r="AR29" s="35">
        <v>0</v>
      </c>
      <c r="AS29" s="35">
        <v>0</v>
      </c>
      <c r="AT29" s="36">
        <v>0</v>
      </c>
      <c r="AU29" s="36">
        <f t="shared" si="1"/>
        <v>844416.93400000001</v>
      </c>
      <c r="AV29" s="36">
        <f t="shared" si="2"/>
        <v>2180060.3470000001</v>
      </c>
      <c r="AW29" s="36">
        <v>63548.158000000003</v>
      </c>
      <c r="AX29" s="36">
        <v>151235.99100000001</v>
      </c>
      <c r="AY29" s="36">
        <f t="shared" si="3"/>
        <v>214784.149</v>
      </c>
      <c r="AZ29" s="36">
        <f t="shared" si="4"/>
        <v>1059201.0830000001</v>
      </c>
      <c r="BA29" s="36">
        <f t="shared" si="5"/>
        <v>2394844.4960000003</v>
      </c>
      <c r="BB29" s="35">
        <v>-148844.98800000001</v>
      </c>
      <c r="BC29" s="35">
        <v>0</v>
      </c>
      <c r="BD29" s="36">
        <v>0</v>
      </c>
      <c r="BE29" s="36">
        <f t="shared" si="6"/>
        <v>-148844.98800000001</v>
      </c>
      <c r="BF29" s="36">
        <v>-338278.364</v>
      </c>
      <c r="BG29" s="36">
        <f t="shared" si="7"/>
        <v>-487123.35200000001</v>
      </c>
      <c r="BH29" s="36">
        <f t="shared" si="8"/>
        <v>572077.73100000015</v>
      </c>
      <c r="BI29" s="36">
        <f t="shared" si="9"/>
        <v>1907721.1440000003</v>
      </c>
      <c r="BJ29" s="38"/>
      <c r="BK29" s="38"/>
    </row>
    <row r="30" spans="1:63" ht="17" customHeight="1" x14ac:dyDescent="0.2">
      <c r="A30" s="65" t="s">
        <v>27</v>
      </c>
      <c r="B30" s="66" t="s">
        <v>82</v>
      </c>
      <c r="C30" s="35">
        <v>356.55700000000002</v>
      </c>
      <c r="D30" s="35">
        <v>38.938000000000002</v>
      </c>
      <c r="E30" s="35">
        <v>7692.3059999999996</v>
      </c>
      <c r="F30" s="35">
        <v>898.851</v>
      </c>
      <c r="G30" s="35">
        <v>1714.018</v>
      </c>
      <c r="H30" s="35">
        <v>5001.9260000000004</v>
      </c>
      <c r="I30" s="35">
        <v>403.13600000000002</v>
      </c>
      <c r="J30" s="35">
        <v>7555.0739999999996</v>
      </c>
      <c r="K30" s="35">
        <v>2270.5569999999998</v>
      </c>
      <c r="L30" s="35">
        <v>4045.4659999999999</v>
      </c>
      <c r="M30" s="35">
        <v>1506.998</v>
      </c>
      <c r="N30" s="35">
        <v>5138.43</v>
      </c>
      <c r="O30" s="35">
        <v>3576.7730000000001</v>
      </c>
      <c r="P30" s="35">
        <v>5611.848</v>
      </c>
      <c r="Q30" s="35">
        <v>1596.1469999999999</v>
      </c>
      <c r="R30" s="35">
        <v>823.73599999999999</v>
      </c>
      <c r="S30" s="35">
        <v>5409.2790000000005</v>
      </c>
      <c r="T30" s="35">
        <v>331.76400000000001</v>
      </c>
      <c r="U30" s="35">
        <v>15402.021000000001</v>
      </c>
      <c r="V30" s="35">
        <v>1966.335</v>
      </c>
      <c r="W30" s="35">
        <v>21330.756000000001</v>
      </c>
      <c r="X30" s="35">
        <v>12594.182000000001</v>
      </c>
      <c r="Y30" s="35">
        <v>284.05500000000001</v>
      </c>
      <c r="Z30" s="35">
        <v>734.47500000000002</v>
      </c>
      <c r="AA30" s="35">
        <v>261417.63200000001</v>
      </c>
      <c r="AB30" s="35">
        <v>34205.891000000003</v>
      </c>
      <c r="AC30" s="35">
        <v>267020.84000000003</v>
      </c>
      <c r="AD30" s="35">
        <v>106016.443</v>
      </c>
      <c r="AE30" s="35">
        <v>74797.131999999998</v>
      </c>
      <c r="AF30" s="35">
        <v>5329.5469999999996</v>
      </c>
      <c r="AG30" s="35">
        <v>55448.212</v>
      </c>
      <c r="AH30" s="35">
        <v>73956.873999999996</v>
      </c>
      <c r="AI30" s="35">
        <v>3961.22</v>
      </c>
      <c r="AJ30" s="35">
        <v>57529.283000000003</v>
      </c>
      <c r="AK30" s="35">
        <v>104711.04700000001</v>
      </c>
      <c r="AL30" s="35">
        <v>0</v>
      </c>
      <c r="AM30" s="36">
        <v>8669.9760000000006</v>
      </c>
      <c r="AN30" s="36">
        <f t="shared" si="0"/>
        <v>1159347.7249999999</v>
      </c>
      <c r="AO30" s="37">
        <v>0</v>
      </c>
      <c r="AP30" s="35">
        <v>4029095.2930000001</v>
      </c>
      <c r="AQ30" s="35">
        <v>234.51599999999999</v>
      </c>
      <c r="AR30" s="35">
        <v>0</v>
      </c>
      <c r="AS30" s="35">
        <v>230987.74</v>
      </c>
      <c r="AT30" s="36">
        <v>0</v>
      </c>
      <c r="AU30" s="36">
        <f t="shared" si="1"/>
        <v>4260317.5489999996</v>
      </c>
      <c r="AV30" s="36">
        <f t="shared" si="2"/>
        <v>5419665.2739999993</v>
      </c>
      <c r="AW30" s="36">
        <v>1196.7429999999999</v>
      </c>
      <c r="AX30" s="36">
        <v>226627.73499999999</v>
      </c>
      <c r="AY30" s="36">
        <f t="shared" si="3"/>
        <v>227824.47799999997</v>
      </c>
      <c r="AZ30" s="36">
        <f t="shared" si="4"/>
        <v>4488142.0269999998</v>
      </c>
      <c r="BA30" s="36">
        <f t="shared" si="5"/>
        <v>5647489.7519999994</v>
      </c>
      <c r="BB30" s="35">
        <v>-90.81</v>
      </c>
      <c r="BC30" s="35">
        <v>0</v>
      </c>
      <c r="BD30" s="36">
        <v>0</v>
      </c>
      <c r="BE30" s="36">
        <f t="shared" si="6"/>
        <v>-90.81</v>
      </c>
      <c r="BF30" s="36">
        <v>-441299.20500000002</v>
      </c>
      <c r="BG30" s="36">
        <f t="shared" si="7"/>
        <v>-441390.01500000001</v>
      </c>
      <c r="BH30" s="36">
        <f t="shared" si="8"/>
        <v>4046752.0119999996</v>
      </c>
      <c r="BI30" s="36">
        <f t="shared" si="9"/>
        <v>5206099.7369999997</v>
      </c>
      <c r="BJ30" s="38"/>
      <c r="BK30" s="38"/>
    </row>
    <row r="31" spans="1:63" ht="17" customHeight="1" x14ac:dyDescent="0.2">
      <c r="A31" s="65" t="s">
        <v>28</v>
      </c>
      <c r="B31" s="66" t="s">
        <v>83</v>
      </c>
      <c r="C31" s="35">
        <v>23456.513999999999</v>
      </c>
      <c r="D31" s="35">
        <v>1728.0650000000001</v>
      </c>
      <c r="E31" s="35">
        <v>96235.597999999998</v>
      </c>
      <c r="F31" s="35">
        <v>6229.1319999999996</v>
      </c>
      <c r="G31" s="35">
        <v>27630.1</v>
      </c>
      <c r="H31" s="35">
        <v>35846.724000000002</v>
      </c>
      <c r="I31" s="35">
        <v>15328.406999999999</v>
      </c>
      <c r="J31" s="35">
        <v>32584.616999999998</v>
      </c>
      <c r="K31" s="35">
        <v>35493.955999999998</v>
      </c>
      <c r="L31" s="35">
        <v>70308.846999999994</v>
      </c>
      <c r="M31" s="35">
        <v>21270.396000000001</v>
      </c>
      <c r="N31" s="35">
        <v>35753.732000000004</v>
      </c>
      <c r="O31" s="35">
        <v>18595.386999999999</v>
      </c>
      <c r="P31" s="35">
        <v>32672.719000000001</v>
      </c>
      <c r="Q31" s="35">
        <v>18566.487000000001</v>
      </c>
      <c r="R31" s="35">
        <v>8108.7179999999998</v>
      </c>
      <c r="S31" s="35">
        <v>58705.461000000003</v>
      </c>
      <c r="T31" s="35">
        <v>2635.5859999999998</v>
      </c>
      <c r="U31" s="35">
        <v>301393.38500000001</v>
      </c>
      <c r="V31" s="35">
        <v>57559.042999999998</v>
      </c>
      <c r="W31" s="35">
        <v>163588.527</v>
      </c>
      <c r="X31" s="35">
        <v>58132.379000000001</v>
      </c>
      <c r="Y31" s="35">
        <v>7542.7290000000003</v>
      </c>
      <c r="Z31" s="35">
        <v>29929.936000000002</v>
      </c>
      <c r="AA31" s="35">
        <v>382899.50699999998</v>
      </c>
      <c r="AB31" s="35">
        <v>66230.692999999999</v>
      </c>
      <c r="AC31" s="35">
        <v>14124.012000000001</v>
      </c>
      <c r="AD31" s="35">
        <v>478464.37199999997</v>
      </c>
      <c r="AE31" s="35">
        <v>57616.035000000003</v>
      </c>
      <c r="AF31" s="35">
        <v>50047.203000000001</v>
      </c>
      <c r="AG31" s="35">
        <v>102047.30499999999</v>
      </c>
      <c r="AH31" s="35">
        <v>62425.195</v>
      </c>
      <c r="AI31" s="35">
        <v>9186.2119999999995</v>
      </c>
      <c r="AJ31" s="35">
        <v>65822.357000000004</v>
      </c>
      <c r="AK31" s="35">
        <v>86605.733999999997</v>
      </c>
      <c r="AL31" s="35">
        <v>6154.4030000000002</v>
      </c>
      <c r="AM31" s="36">
        <v>23128.852999999999</v>
      </c>
      <c r="AN31" s="36">
        <f t="shared" si="0"/>
        <v>2564048.3260000004</v>
      </c>
      <c r="AO31" s="37">
        <v>26717.742999999999</v>
      </c>
      <c r="AP31" s="35">
        <v>706012.04299999995</v>
      </c>
      <c r="AQ31" s="35">
        <v>4222.027</v>
      </c>
      <c r="AR31" s="35">
        <v>2064.7109999999998</v>
      </c>
      <c r="AS31" s="35">
        <v>48031.521999999997</v>
      </c>
      <c r="AT31" s="36">
        <v>5436.857</v>
      </c>
      <c r="AU31" s="36">
        <f t="shared" si="1"/>
        <v>792484.90299999993</v>
      </c>
      <c r="AV31" s="36">
        <f t="shared" si="2"/>
        <v>3356533.2290000003</v>
      </c>
      <c r="AW31" s="36">
        <v>248346.913</v>
      </c>
      <c r="AX31" s="36">
        <v>1050373.3500000001</v>
      </c>
      <c r="AY31" s="36">
        <f t="shared" si="3"/>
        <v>1298720.263</v>
      </c>
      <c r="AZ31" s="36">
        <f t="shared" si="4"/>
        <v>2091205.166</v>
      </c>
      <c r="BA31" s="36">
        <f t="shared" si="5"/>
        <v>4655253.4920000006</v>
      </c>
      <c r="BB31" s="35">
        <v>-121722.48699999999</v>
      </c>
      <c r="BC31" s="35">
        <v>0</v>
      </c>
      <c r="BD31" s="36">
        <v>0</v>
      </c>
      <c r="BE31" s="36">
        <f t="shared" si="6"/>
        <v>-121722.48699999999</v>
      </c>
      <c r="BF31" s="36">
        <v>-693411.92200000002</v>
      </c>
      <c r="BG31" s="36">
        <f t="shared" si="7"/>
        <v>-815134.40899999999</v>
      </c>
      <c r="BH31" s="36">
        <f t="shared" si="8"/>
        <v>1276070.757</v>
      </c>
      <c r="BI31" s="36">
        <f t="shared" si="9"/>
        <v>3840119.0830000006</v>
      </c>
      <c r="BJ31" s="38"/>
      <c r="BK31" s="38"/>
    </row>
    <row r="32" spans="1:63" ht="17" customHeight="1" x14ac:dyDescent="0.2">
      <c r="A32" s="65" t="s">
        <v>29</v>
      </c>
      <c r="B32" s="66" t="s">
        <v>84</v>
      </c>
      <c r="C32" s="35">
        <v>1475.1279999999999</v>
      </c>
      <c r="D32" s="35">
        <v>43.606000000000002</v>
      </c>
      <c r="E32" s="35">
        <v>9373.1569999999992</v>
      </c>
      <c r="F32" s="35">
        <v>954.88499999999999</v>
      </c>
      <c r="G32" s="35">
        <v>2384.7310000000002</v>
      </c>
      <c r="H32" s="35">
        <v>15482.724</v>
      </c>
      <c r="I32" s="35">
        <v>588.25099999999998</v>
      </c>
      <c r="J32" s="35">
        <v>6622.2870000000003</v>
      </c>
      <c r="K32" s="35">
        <v>3932.84</v>
      </c>
      <c r="L32" s="35">
        <v>7492.8180000000002</v>
      </c>
      <c r="M32" s="35">
        <v>1810.0250000000001</v>
      </c>
      <c r="N32" s="35">
        <v>7285.1949999999997</v>
      </c>
      <c r="O32" s="35">
        <v>7364.357</v>
      </c>
      <c r="P32" s="35">
        <v>12617.831</v>
      </c>
      <c r="Q32" s="35">
        <v>5558.3440000000001</v>
      </c>
      <c r="R32" s="35">
        <v>2964.7170000000001</v>
      </c>
      <c r="S32" s="35">
        <v>26267.696</v>
      </c>
      <c r="T32" s="35">
        <v>3545.5610000000001</v>
      </c>
      <c r="U32" s="35">
        <v>40709.156000000003</v>
      </c>
      <c r="V32" s="35">
        <v>3689.5360000000001</v>
      </c>
      <c r="W32" s="35">
        <v>32040.113000000001</v>
      </c>
      <c r="X32" s="35">
        <v>19167.742999999999</v>
      </c>
      <c r="Y32" s="35">
        <v>11790.694</v>
      </c>
      <c r="Z32" s="35">
        <v>3808.7939999999999</v>
      </c>
      <c r="AA32" s="35">
        <v>289058.402</v>
      </c>
      <c r="AB32" s="35">
        <v>107989.735</v>
      </c>
      <c r="AC32" s="35">
        <v>16355.083000000001</v>
      </c>
      <c r="AD32" s="35">
        <v>35011.466</v>
      </c>
      <c r="AE32" s="35">
        <v>428679.04700000002</v>
      </c>
      <c r="AF32" s="35">
        <v>43673.059000000001</v>
      </c>
      <c r="AG32" s="35">
        <v>167873.26800000001</v>
      </c>
      <c r="AH32" s="35">
        <v>46747.432000000001</v>
      </c>
      <c r="AI32" s="35">
        <v>14763.405000000001</v>
      </c>
      <c r="AJ32" s="35">
        <v>320903.54599999997</v>
      </c>
      <c r="AK32" s="35">
        <v>56218.58</v>
      </c>
      <c r="AL32" s="35">
        <v>0</v>
      </c>
      <c r="AM32" s="36">
        <v>19714.59</v>
      </c>
      <c r="AN32" s="36">
        <f t="shared" si="0"/>
        <v>1773957.8019999999</v>
      </c>
      <c r="AO32" s="37">
        <v>13172.983</v>
      </c>
      <c r="AP32" s="35">
        <v>1020165.792</v>
      </c>
      <c r="AQ32" s="35">
        <v>808.93499999999995</v>
      </c>
      <c r="AR32" s="35">
        <v>40943.961000000003</v>
      </c>
      <c r="AS32" s="35">
        <v>809250.51800000004</v>
      </c>
      <c r="AT32" s="36">
        <v>-2126.4639999999999</v>
      </c>
      <c r="AU32" s="36">
        <f t="shared" si="1"/>
        <v>1882215.7250000003</v>
      </c>
      <c r="AV32" s="36">
        <f t="shared" si="2"/>
        <v>3656173.5270000002</v>
      </c>
      <c r="AW32" s="36">
        <v>44507.177000000003</v>
      </c>
      <c r="AX32" s="36">
        <v>889046.23199999996</v>
      </c>
      <c r="AY32" s="36">
        <f t="shared" si="3"/>
        <v>933553.40899999999</v>
      </c>
      <c r="AZ32" s="36">
        <f t="shared" si="4"/>
        <v>2815769.1340000005</v>
      </c>
      <c r="BA32" s="36">
        <f t="shared" si="5"/>
        <v>4589726.9360000007</v>
      </c>
      <c r="BB32" s="35">
        <v>-227301.815</v>
      </c>
      <c r="BC32" s="35">
        <v>0</v>
      </c>
      <c r="BD32" s="36">
        <v>-306.00599999999997</v>
      </c>
      <c r="BE32" s="36">
        <f t="shared" si="6"/>
        <v>-227607.821</v>
      </c>
      <c r="BF32" s="36">
        <v>-1764273.7080000001</v>
      </c>
      <c r="BG32" s="36">
        <f t="shared" si="7"/>
        <v>-1991881.5290000001</v>
      </c>
      <c r="BH32" s="36">
        <f t="shared" si="8"/>
        <v>823887.60500000045</v>
      </c>
      <c r="BI32" s="36">
        <f t="shared" si="9"/>
        <v>2597845.4070000006</v>
      </c>
      <c r="BJ32" s="38"/>
      <c r="BK32" s="38"/>
    </row>
    <row r="33" spans="1:63" ht="17" customHeight="1" x14ac:dyDescent="0.2">
      <c r="A33" s="65" t="s">
        <v>30</v>
      </c>
      <c r="B33" s="66" t="s">
        <v>85</v>
      </c>
      <c r="C33" s="35">
        <v>0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  <c r="M33" s="35">
        <v>0</v>
      </c>
      <c r="N33" s="35">
        <v>0</v>
      </c>
      <c r="O33" s="35">
        <v>0</v>
      </c>
      <c r="P33" s="35">
        <v>0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0</v>
      </c>
      <c r="AA33" s="35">
        <v>0</v>
      </c>
      <c r="AB33" s="35">
        <v>0</v>
      </c>
      <c r="AC33" s="35">
        <v>0</v>
      </c>
      <c r="AD33" s="35">
        <v>0</v>
      </c>
      <c r="AE33" s="35">
        <v>0</v>
      </c>
      <c r="AF33" s="35">
        <v>0</v>
      </c>
      <c r="AG33" s="35">
        <v>0</v>
      </c>
      <c r="AH33" s="35">
        <v>0</v>
      </c>
      <c r="AI33" s="35">
        <v>0</v>
      </c>
      <c r="AJ33" s="35">
        <v>0</v>
      </c>
      <c r="AK33" s="35">
        <v>0</v>
      </c>
      <c r="AL33" s="35">
        <v>0</v>
      </c>
      <c r="AM33" s="36">
        <v>46049.885000000002</v>
      </c>
      <c r="AN33" s="36">
        <f t="shared" si="0"/>
        <v>46049.885000000002</v>
      </c>
      <c r="AO33" s="37">
        <v>0</v>
      </c>
      <c r="AP33" s="35">
        <v>71588.978498503187</v>
      </c>
      <c r="AQ33" s="35">
        <v>1457779.8045014967</v>
      </c>
      <c r="AR33" s="35">
        <v>0</v>
      </c>
      <c r="AS33" s="35">
        <v>0</v>
      </c>
      <c r="AT33" s="36">
        <v>0</v>
      </c>
      <c r="AU33" s="36">
        <f t="shared" si="1"/>
        <v>1529368.7829999998</v>
      </c>
      <c r="AV33" s="36">
        <f t="shared" si="2"/>
        <v>1575418.6679999998</v>
      </c>
      <c r="AW33" s="36">
        <v>0</v>
      </c>
      <c r="AX33" s="36">
        <v>0</v>
      </c>
      <c r="AY33" s="36">
        <f t="shared" si="3"/>
        <v>0</v>
      </c>
      <c r="AZ33" s="36">
        <f t="shared" si="4"/>
        <v>1529368.7829999998</v>
      </c>
      <c r="BA33" s="36">
        <f t="shared" si="5"/>
        <v>1575418.6679999998</v>
      </c>
      <c r="BB33" s="35">
        <v>0</v>
      </c>
      <c r="BC33" s="35">
        <v>0</v>
      </c>
      <c r="BD33" s="36">
        <v>0</v>
      </c>
      <c r="BE33" s="36">
        <f t="shared" si="6"/>
        <v>0</v>
      </c>
      <c r="BF33" s="36">
        <v>0</v>
      </c>
      <c r="BG33" s="36">
        <f t="shared" si="7"/>
        <v>0</v>
      </c>
      <c r="BH33" s="36">
        <f t="shared" si="8"/>
        <v>1529368.7829999998</v>
      </c>
      <c r="BI33" s="36">
        <f t="shared" si="9"/>
        <v>1575418.6679999998</v>
      </c>
      <c r="BJ33" s="38"/>
      <c r="BK33" s="38"/>
    </row>
    <row r="34" spans="1:63" ht="17" customHeight="1" x14ac:dyDescent="0.2">
      <c r="A34" s="65" t="s">
        <v>31</v>
      </c>
      <c r="B34" s="66" t="s">
        <v>86</v>
      </c>
      <c r="C34" s="35">
        <v>5.3040000000000003</v>
      </c>
      <c r="D34" s="35">
        <v>3.6859999999999999</v>
      </c>
      <c r="E34" s="35">
        <v>459.88200000000001</v>
      </c>
      <c r="F34" s="35">
        <v>2.5489999999999999</v>
      </c>
      <c r="G34" s="35">
        <v>98.385000000000005</v>
      </c>
      <c r="H34" s="35">
        <v>406.80700000000002</v>
      </c>
      <c r="I34" s="35">
        <v>8.0749999999999993</v>
      </c>
      <c r="J34" s="35">
        <v>286.08999999999997</v>
      </c>
      <c r="K34" s="35">
        <v>371.12099999999998</v>
      </c>
      <c r="L34" s="35">
        <v>293.21600000000001</v>
      </c>
      <c r="M34" s="35">
        <v>42.722000000000001</v>
      </c>
      <c r="N34" s="35">
        <v>396.988</v>
      </c>
      <c r="O34" s="35">
        <v>842.99</v>
      </c>
      <c r="P34" s="35">
        <v>583.74300000000005</v>
      </c>
      <c r="Q34" s="35">
        <v>275.43099999999998</v>
      </c>
      <c r="R34" s="35">
        <v>669.07</v>
      </c>
      <c r="S34" s="35">
        <v>2866.8220000000001</v>
      </c>
      <c r="T34" s="35">
        <v>137.18199999999999</v>
      </c>
      <c r="U34" s="35">
        <v>2979.5010000000002</v>
      </c>
      <c r="V34" s="35">
        <v>36.640999999999998</v>
      </c>
      <c r="W34" s="35">
        <v>640.27099999999996</v>
      </c>
      <c r="X34" s="35">
        <v>1002.734</v>
      </c>
      <c r="Y34" s="35">
        <v>24.218</v>
      </c>
      <c r="Z34" s="35">
        <v>92.262</v>
      </c>
      <c r="AA34" s="35">
        <v>1592.9390000000001</v>
      </c>
      <c r="AB34" s="35">
        <v>394.55200000000002</v>
      </c>
      <c r="AC34" s="35">
        <v>7.8540000000000001</v>
      </c>
      <c r="AD34" s="35">
        <v>4629.9970000000003</v>
      </c>
      <c r="AE34" s="35">
        <v>13285.003000000001</v>
      </c>
      <c r="AF34" s="35">
        <v>156.011</v>
      </c>
      <c r="AG34" s="35">
        <v>4.718</v>
      </c>
      <c r="AH34" s="35">
        <v>376.89499999999998</v>
      </c>
      <c r="AI34" s="35">
        <v>0</v>
      </c>
      <c r="AJ34" s="35">
        <v>2504.451</v>
      </c>
      <c r="AK34" s="35">
        <v>1593.2660000000001</v>
      </c>
      <c r="AL34" s="35">
        <v>0</v>
      </c>
      <c r="AM34" s="36">
        <v>1115.6410000000001</v>
      </c>
      <c r="AN34" s="36">
        <f t="shared" si="0"/>
        <v>38187.017000000007</v>
      </c>
      <c r="AO34" s="37">
        <v>3.415</v>
      </c>
      <c r="AP34" s="35">
        <v>614918.02399999998</v>
      </c>
      <c r="AQ34" s="35">
        <v>879649.22900000005</v>
      </c>
      <c r="AR34" s="35">
        <v>71162.547000000006</v>
      </c>
      <c r="AS34" s="35">
        <v>1774727.2250000001</v>
      </c>
      <c r="AT34" s="36">
        <v>0</v>
      </c>
      <c r="AU34" s="36">
        <f t="shared" si="1"/>
        <v>3340460.4400000004</v>
      </c>
      <c r="AV34" s="36">
        <f t="shared" si="2"/>
        <v>3378647.4570000004</v>
      </c>
      <c r="AW34" s="36">
        <v>25805.870999999999</v>
      </c>
      <c r="AX34" s="36">
        <v>360755.87900000002</v>
      </c>
      <c r="AY34" s="36">
        <f t="shared" si="3"/>
        <v>386561.75</v>
      </c>
      <c r="AZ34" s="36">
        <f t="shared" si="4"/>
        <v>3727022.1900000004</v>
      </c>
      <c r="BA34" s="36">
        <f t="shared" si="5"/>
        <v>3765209.2070000004</v>
      </c>
      <c r="BB34" s="35">
        <v>-124753.53200000001</v>
      </c>
      <c r="BC34" s="35">
        <v>0</v>
      </c>
      <c r="BD34" s="36">
        <v>0</v>
      </c>
      <c r="BE34" s="36">
        <f t="shared" si="6"/>
        <v>-124753.53200000001</v>
      </c>
      <c r="BF34" s="36">
        <v>-76898.721999999994</v>
      </c>
      <c r="BG34" s="36">
        <f t="shared" si="7"/>
        <v>-201652.25400000002</v>
      </c>
      <c r="BH34" s="36">
        <f t="shared" si="8"/>
        <v>3525369.9360000002</v>
      </c>
      <c r="BI34" s="36">
        <f t="shared" si="9"/>
        <v>3563556.9530000002</v>
      </c>
      <c r="BJ34" s="38"/>
      <c r="BK34" s="38"/>
    </row>
    <row r="35" spans="1:63" ht="17" customHeight="1" x14ac:dyDescent="0.2">
      <c r="A35" s="65" t="s">
        <v>32</v>
      </c>
      <c r="B35" s="66" t="s">
        <v>87</v>
      </c>
      <c r="C35" s="35">
        <v>0</v>
      </c>
      <c r="D35" s="35">
        <v>0</v>
      </c>
      <c r="E35" s="35">
        <v>0</v>
      </c>
      <c r="F35" s="35">
        <v>0</v>
      </c>
      <c r="G35" s="35">
        <v>0.79800000000000004</v>
      </c>
      <c r="H35" s="35">
        <v>7.7839999999999998</v>
      </c>
      <c r="I35" s="35">
        <v>0</v>
      </c>
      <c r="J35" s="35">
        <v>0.91400000000000003</v>
      </c>
      <c r="K35" s="35">
        <v>0</v>
      </c>
      <c r="L35" s="35">
        <v>4.38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2.0059999999999998</v>
      </c>
      <c r="W35" s="35">
        <v>4.6760000000000002</v>
      </c>
      <c r="X35" s="35">
        <v>1.397</v>
      </c>
      <c r="Y35" s="35">
        <v>25.128</v>
      </c>
      <c r="Z35" s="35">
        <v>0</v>
      </c>
      <c r="AA35" s="35">
        <v>141.08799999999999</v>
      </c>
      <c r="AB35" s="35">
        <v>203.08600000000001</v>
      </c>
      <c r="AC35" s="35">
        <v>55.911999999999999</v>
      </c>
      <c r="AD35" s="35">
        <v>2459.5030000000002</v>
      </c>
      <c r="AE35" s="35">
        <v>726.35199999999998</v>
      </c>
      <c r="AF35" s="35">
        <v>24.800999999999998</v>
      </c>
      <c r="AG35" s="35">
        <v>59.866999999999997</v>
      </c>
      <c r="AH35" s="35">
        <v>59520.319000000003</v>
      </c>
      <c r="AI35" s="35">
        <v>1.3280000000000001</v>
      </c>
      <c r="AJ35" s="35">
        <v>103.438</v>
      </c>
      <c r="AK35" s="35">
        <v>815.55700000000002</v>
      </c>
      <c r="AL35" s="35">
        <v>0</v>
      </c>
      <c r="AM35" s="36">
        <v>58.597999999999999</v>
      </c>
      <c r="AN35" s="36">
        <f t="shared" si="0"/>
        <v>64216.932000000008</v>
      </c>
      <c r="AO35" s="37">
        <v>45741.362999999998</v>
      </c>
      <c r="AP35" s="35">
        <v>963786.24699999997</v>
      </c>
      <c r="AQ35" s="35">
        <v>2874784.76</v>
      </c>
      <c r="AR35" s="35">
        <v>0</v>
      </c>
      <c r="AS35" s="35">
        <v>0</v>
      </c>
      <c r="AT35" s="36">
        <v>0</v>
      </c>
      <c r="AU35" s="36">
        <f t="shared" si="1"/>
        <v>3884312.3699999996</v>
      </c>
      <c r="AV35" s="36">
        <f t="shared" si="2"/>
        <v>3948529.3019999997</v>
      </c>
      <c r="AW35" s="36">
        <v>31.765000000000001</v>
      </c>
      <c r="AX35" s="36">
        <v>13873.503000000001</v>
      </c>
      <c r="AY35" s="36">
        <f t="shared" si="3"/>
        <v>13905.268</v>
      </c>
      <c r="AZ35" s="36">
        <f t="shared" si="4"/>
        <v>3898217.6379999998</v>
      </c>
      <c r="BA35" s="36">
        <f t="shared" si="5"/>
        <v>3962434.57</v>
      </c>
      <c r="BB35" s="35">
        <v>-305.625</v>
      </c>
      <c r="BC35" s="35">
        <v>0</v>
      </c>
      <c r="BD35" s="36">
        <v>0</v>
      </c>
      <c r="BE35" s="36">
        <f t="shared" si="6"/>
        <v>-305.625</v>
      </c>
      <c r="BF35" s="36">
        <v>-149254.56700000001</v>
      </c>
      <c r="BG35" s="36">
        <f t="shared" si="7"/>
        <v>-149560.19200000001</v>
      </c>
      <c r="BH35" s="36">
        <f t="shared" si="8"/>
        <v>3748657.446</v>
      </c>
      <c r="BI35" s="36">
        <f t="shared" si="9"/>
        <v>3812874.378</v>
      </c>
      <c r="BJ35" s="38"/>
      <c r="BK35" s="38"/>
    </row>
    <row r="36" spans="1:63" ht="17" customHeight="1" x14ac:dyDescent="0.2">
      <c r="A36" s="65" t="s">
        <v>33</v>
      </c>
      <c r="B36" s="66" t="s">
        <v>88</v>
      </c>
      <c r="C36" s="35">
        <v>922.00099999999998</v>
      </c>
      <c r="D36" s="35">
        <v>15.827</v>
      </c>
      <c r="E36" s="35">
        <v>2577.3980000000001</v>
      </c>
      <c r="F36" s="35">
        <v>221.89400000000001</v>
      </c>
      <c r="G36" s="35">
        <v>304.19200000000001</v>
      </c>
      <c r="H36" s="35">
        <v>1441.6369999999999</v>
      </c>
      <c r="I36" s="35">
        <v>133.95099999999999</v>
      </c>
      <c r="J36" s="35">
        <v>820.10900000000004</v>
      </c>
      <c r="K36" s="35">
        <v>351.76400000000001</v>
      </c>
      <c r="L36" s="35">
        <v>1628.306</v>
      </c>
      <c r="M36" s="35">
        <v>697.05100000000004</v>
      </c>
      <c r="N36" s="35">
        <v>316.18900000000002</v>
      </c>
      <c r="O36" s="35">
        <v>1954.135</v>
      </c>
      <c r="P36" s="35">
        <v>961.83799999999997</v>
      </c>
      <c r="Q36" s="35">
        <v>361.93599999999998</v>
      </c>
      <c r="R36" s="35">
        <v>137.83600000000001</v>
      </c>
      <c r="S36" s="35">
        <v>706.70899999999995</v>
      </c>
      <c r="T36" s="35">
        <v>17.649999999999999</v>
      </c>
      <c r="U36" s="35">
        <v>1127.9100000000001</v>
      </c>
      <c r="V36" s="35">
        <v>530.54600000000005</v>
      </c>
      <c r="W36" s="35">
        <v>3444.7170000000001</v>
      </c>
      <c r="X36" s="35">
        <v>3310.3739999999998</v>
      </c>
      <c r="Y36" s="35">
        <v>1770.9469999999999</v>
      </c>
      <c r="Z36" s="35">
        <v>758.447</v>
      </c>
      <c r="AA36" s="35">
        <v>4117.5950000000003</v>
      </c>
      <c r="AB36" s="35">
        <v>6425.9719999999998</v>
      </c>
      <c r="AC36" s="35">
        <v>1182.1659999999999</v>
      </c>
      <c r="AD36" s="35">
        <v>4675.9949999999999</v>
      </c>
      <c r="AE36" s="35">
        <v>2413.7759999999998</v>
      </c>
      <c r="AF36" s="35">
        <v>2.5819999999999999</v>
      </c>
      <c r="AG36" s="35">
        <v>12681.664000000001</v>
      </c>
      <c r="AH36" s="35">
        <v>4167.3159999999998</v>
      </c>
      <c r="AI36" s="35">
        <v>0</v>
      </c>
      <c r="AJ36" s="35">
        <v>8730.4740000000002</v>
      </c>
      <c r="AK36" s="35">
        <v>5897.1459999999997</v>
      </c>
      <c r="AL36" s="35">
        <v>0</v>
      </c>
      <c r="AM36" s="36">
        <v>107.282</v>
      </c>
      <c r="AN36" s="36">
        <f t="shared" si="0"/>
        <v>74915.331999999995</v>
      </c>
      <c r="AO36" s="37">
        <v>0</v>
      </c>
      <c r="AP36" s="35">
        <v>164749.12400000001</v>
      </c>
      <c r="AQ36" s="35">
        <v>0</v>
      </c>
      <c r="AR36" s="35">
        <v>0</v>
      </c>
      <c r="AS36" s="35">
        <v>0</v>
      </c>
      <c r="AT36" s="36">
        <v>0</v>
      </c>
      <c r="AU36" s="36">
        <f t="shared" si="1"/>
        <v>164749.12400000001</v>
      </c>
      <c r="AV36" s="36">
        <f t="shared" si="2"/>
        <v>239664.45600000001</v>
      </c>
      <c r="AW36" s="36">
        <v>612.85799999999995</v>
      </c>
      <c r="AX36" s="36">
        <v>20504.900000000001</v>
      </c>
      <c r="AY36" s="36">
        <f t="shared" si="3"/>
        <v>21117.758000000002</v>
      </c>
      <c r="AZ36" s="36">
        <f t="shared" si="4"/>
        <v>185866.88200000001</v>
      </c>
      <c r="BA36" s="36">
        <f t="shared" si="5"/>
        <v>260782.21400000001</v>
      </c>
      <c r="BB36" s="35">
        <v>-6262.7290000000003</v>
      </c>
      <c r="BC36" s="35">
        <v>0</v>
      </c>
      <c r="BD36" s="36">
        <v>0</v>
      </c>
      <c r="BE36" s="36">
        <f t="shared" si="6"/>
        <v>-6262.7290000000003</v>
      </c>
      <c r="BF36" s="36">
        <v>-19742.909</v>
      </c>
      <c r="BG36" s="36">
        <f t="shared" si="7"/>
        <v>-26005.637999999999</v>
      </c>
      <c r="BH36" s="36">
        <f t="shared" si="8"/>
        <v>159861.24400000001</v>
      </c>
      <c r="BI36" s="36">
        <f t="shared" si="9"/>
        <v>234776.576</v>
      </c>
      <c r="BJ36" s="38"/>
      <c r="BK36" s="38"/>
    </row>
    <row r="37" spans="1:63" ht="17" customHeight="1" x14ac:dyDescent="0.2">
      <c r="A37" s="65" t="s">
        <v>34</v>
      </c>
      <c r="B37" s="66" t="s">
        <v>89</v>
      </c>
      <c r="C37" s="35">
        <v>6927.0159999999996</v>
      </c>
      <c r="D37" s="35">
        <v>246.46</v>
      </c>
      <c r="E37" s="35">
        <v>81222.452000000005</v>
      </c>
      <c r="F37" s="35">
        <v>6643.74</v>
      </c>
      <c r="G37" s="35">
        <v>15012.959000000001</v>
      </c>
      <c r="H37" s="35">
        <v>78701.107999999993</v>
      </c>
      <c r="I37" s="35">
        <v>4374.598</v>
      </c>
      <c r="J37" s="35">
        <v>78291.23</v>
      </c>
      <c r="K37" s="35">
        <v>32385.081999999999</v>
      </c>
      <c r="L37" s="35">
        <v>34462.894</v>
      </c>
      <c r="M37" s="35">
        <v>16367.379000000001</v>
      </c>
      <c r="N37" s="35">
        <v>37173.849000000002</v>
      </c>
      <c r="O37" s="35">
        <v>48499.159</v>
      </c>
      <c r="P37" s="35">
        <v>61319.398000000001</v>
      </c>
      <c r="Q37" s="35">
        <v>26639.282999999999</v>
      </c>
      <c r="R37" s="35">
        <v>24978.460999999999</v>
      </c>
      <c r="S37" s="35">
        <v>104592.23699999999</v>
      </c>
      <c r="T37" s="35">
        <v>4888.1899999999996</v>
      </c>
      <c r="U37" s="35">
        <v>495739.84899999999</v>
      </c>
      <c r="V37" s="35">
        <v>23001.155999999999</v>
      </c>
      <c r="W37" s="35">
        <v>373518.77399999998</v>
      </c>
      <c r="X37" s="35">
        <v>104013.94100000001</v>
      </c>
      <c r="Y37" s="35">
        <v>50198.383000000002</v>
      </c>
      <c r="Z37" s="35">
        <v>23529.202000000001</v>
      </c>
      <c r="AA37" s="35">
        <v>561523.05200000003</v>
      </c>
      <c r="AB37" s="35">
        <v>231031.79500000001</v>
      </c>
      <c r="AC37" s="35">
        <v>137280.33799999999</v>
      </c>
      <c r="AD37" s="35">
        <v>457876.527</v>
      </c>
      <c r="AE37" s="35">
        <v>427293.94500000001</v>
      </c>
      <c r="AF37" s="35">
        <v>135357.076</v>
      </c>
      <c r="AG37" s="35">
        <v>383953.62599999999</v>
      </c>
      <c r="AH37" s="35">
        <v>175996.46</v>
      </c>
      <c r="AI37" s="35">
        <v>17612.567999999999</v>
      </c>
      <c r="AJ37" s="35">
        <v>689074.19200000004</v>
      </c>
      <c r="AK37" s="35">
        <v>95775.39</v>
      </c>
      <c r="AL37" s="35">
        <v>0</v>
      </c>
      <c r="AM37" s="36">
        <v>12832.573</v>
      </c>
      <c r="AN37" s="36">
        <f t="shared" si="0"/>
        <v>5058334.3419999992</v>
      </c>
      <c r="AO37" s="37">
        <v>5726.6629999999996</v>
      </c>
      <c r="AP37" s="35">
        <v>283802.41499999998</v>
      </c>
      <c r="AQ37" s="35">
        <v>0</v>
      </c>
      <c r="AR37" s="35">
        <v>5390.55</v>
      </c>
      <c r="AS37" s="35">
        <v>102803.728</v>
      </c>
      <c r="AT37" s="36">
        <v>0</v>
      </c>
      <c r="AU37" s="36">
        <f t="shared" si="1"/>
        <v>397723.35599999997</v>
      </c>
      <c r="AV37" s="36">
        <f t="shared" si="2"/>
        <v>5456057.6979999989</v>
      </c>
      <c r="AW37" s="36">
        <v>121002.057</v>
      </c>
      <c r="AX37" s="36">
        <v>257945.52900000001</v>
      </c>
      <c r="AY37" s="36">
        <f t="shared" si="3"/>
        <v>378947.58600000001</v>
      </c>
      <c r="AZ37" s="36">
        <f t="shared" si="4"/>
        <v>776670.94200000004</v>
      </c>
      <c r="BA37" s="36">
        <f t="shared" si="5"/>
        <v>5835005.2839999991</v>
      </c>
      <c r="BB37" s="35">
        <v>-251065.68799999999</v>
      </c>
      <c r="BC37" s="35">
        <v>0</v>
      </c>
      <c r="BD37" s="36">
        <v>0</v>
      </c>
      <c r="BE37" s="36">
        <f t="shared" si="6"/>
        <v>-251065.68799999999</v>
      </c>
      <c r="BF37" s="36">
        <v>-861586.99800000002</v>
      </c>
      <c r="BG37" s="36">
        <f t="shared" si="7"/>
        <v>-1112652.686</v>
      </c>
      <c r="BH37" s="36">
        <f t="shared" si="8"/>
        <v>-335981.74399999995</v>
      </c>
      <c r="BI37" s="36">
        <f t="shared" si="9"/>
        <v>4722352.5979999993</v>
      </c>
      <c r="BJ37" s="38"/>
      <c r="BK37" s="38"/>
    </row>
    <row r="38" spans="1:63" ht="17" customHeight="1" x14ac:dyDescent="0.2">
      <c r="A38" s="65" t="s">
        <v>35</v>
      </c>
      <c r="B38" s="66" t="s">
        <v>90</v>
      </c>
      <c r="C38" s="35">
        <v>571.56799999999998</v>
      </c>
      <c r="D38" s="35">
        <v>1.72</v>
      </c>
      <c r="E38" s="35">
        <v>592.89200000000005</v>
      </c>
      <c r="F38" s="35">
        <v>36.514000000000003</v>
      </c>
      <c r="G38" s="35">
        <v>65.448999999999998</v>
      </c>
      <c r="H38" s="35">
        <v>265.666</v>
      </c>
      <c r="I38" s="35">
        <v>36.149000000000001</v>
      </c>
      <c r="J38" s="35">
        <v>173.49199999999999</v>
      </c>
      <c r="K38" s="35">
        <v>394.49299999999999</v>
      </c>
      <c r="L38" s="35">
        <v>173.69300000000001</v>
      </c>
      <c r="M38" s="35">
        <v>47.758000000000003</v>
      </c>
      <c r="N38" s="35">
        <v>138.55799999999999</v>
      </c>
      <c r="O38" s="35">
        <v>137.91900000000001</v>
      </c>
      <c r="P38" s="35">
        <v>179.376</v>
      </c>
      <c r="Q38" s="35">
        <v>82.819000000000003</v>
      </c>
      <c r="R38" s="35">
        <v>141.37700000000001</v>
      </c>
      <c r="S38" s="35">
        <v>339.63499999999999</v>
      </c>
      <c r="T38" s="35">
        <v>15.718</v>
      </c>
      <c r="U38" s="35">
        <v>1477.1679999999999</v>
      </c>
      <c r="V38" s="35">
        <v>114.58</v>
      </c>
      <c r="W38" s="35">
        <v>1127.8979999999999</v>
      </c>
      <c r="X38" s="35">
        <v>157.98599999999999</v>
      </c>
      <c r="Y38" s="35">
        <v>131.74100000000001</v>
      </c>
      <c r="Z38" s="35">
        <v>27.565000000000001</v>
      </c>
      <c r="AA38" s="35">
        <v>5121.2960000000003</v>
      </c>
      <c r="AB38" s="35">
        <v>522.45500000000004</v>
      </c>
      <c r="AC38" s="35">
        <v>4076.01</v>
      </c>
      <c r="AD38" s="35">
        <v>2590.1320000000001</v>
      </c>
      <c r="AE38" s="35">
        <v>18910.071</v>
      </c>
      <c r="AF38" s="35">
        <v>653.04899999999998</v>
      </c>
      <c r="AG38" s="35">
        <v>30731.279999999999</v>
      </c>
      <c r="AH38" s="35">
        <v>87373.543999999994</v>
      </c>
      <c r="AI38" s="35">
        <v>558.03</v>
      </c>
      <c r="AJ38" s="35">
        <v>11155.786</v>
      </c>
      <c r="AK38" s="35">
        <v>31038.035</v>
      </c>
      <c r="AL38" s="35">
        <v>0</v>
      </c>
      <c r="AM38" s="36">
        <v>1550.636</v>
      </c>
      <c r="AN38" s="36">
        <f t="shared" si="0"/>
        <v>200712.05799999999</v>
      </c>
      <c r="AO38" s="37">
        <v>344376.63400000002</v>
      </c>
      <c r="AP38" s="35">
        <v>2220546.273</v>
      </c>
      <c r="AQ38" s="35">
        <v>0</v>
      </c>
      <c r="AR38" s="35">
        <v>0</v>
      </c>
      <c r="AS38" s="35">
        <v>9385.0930000000008</v>
      </c>
      <c r="AT38" s="36">
        <v>0</v>
      </c>
      <c r="AU38" s="36">
        <f t="shared" si="1"/>
        <v>2574308</v>
      </c>
      <c r="AV38" s="36">
        <f t="shared" si="2"/>
        <v>2775020.0580000002</v>
      </c>
      <c r="AW38" s="36">
        <v>25927.436000000002</v>
      </c>
      <c r="AX38" s="36">
        <v>617119.73800000001</v>
      </c>
      <c r="AY38" s="36">
        <f t="shared" si="3"/>
        <v>643047.174</v>
      </c>
      <c r="AZ38" s="36">
        <f t="shared" si="4"/>
        <v>3217355.1740000001</v>
      </c>
      <c r="BA38" s="36">
        <f t="shared" si="5"/>
        <v>3418067.2320000003</v>
      </c>
      <c r="BB38" s="35">
        <v>-26865.839</v>
      </c>
      <c r="BC38" s="35">
        <v>0</v>
      </c>
      <c r="BD38" s="36">
        <v>-88.037000000000006</v>
      </c>
      <c r="BE38" s="36">
        <f t="shared" si="6"/>
        <v>-26953.876</v>
      </c>
      <c r="BF38" s="36">
        <v>-810166.79200000002</v>
      </c>
      <c r="BG38" s="36">
        <f t="shared" si="7"/>
        <v>-837120.66800000006</v>
      </c>
      <c r="BH38" s="36">
        <f t="shared" si="8"/>
        <v>2380234.5060000001</v>
      </c>
      <c r="BI38" s="36">
        <f t="shared" si="9"/>
        <v>2580946.5640000002</v>
      </c>
      <c r="BJ38" s="38"/>
      <c r="BK38" s="38"/>
    </row>
    <row r="39" spans="1:63" ht="17" customHeight="1" x14ac:dyDescent="0.2">
      <c r="A39" s="65" t="s">
        <v>36</v>
      </c>
      <c r="B39" s="66" t="s">
        <v>91</v>
      </c>
      <c r="C39" s="35">
        <v>136.321</v>
      </c>
      <c r="D39" s="35">
        <v>8.0830000000000002</v>
      </c>
      <c r="E39" s="35">
        <v>1659.827</v>
      </c>
      <c r="F39" s="35">
        <v>234.72800000000001</v>
      </c>
      <c r="G39" s="35">
        <v>450.94200000000001</v>
      </c>
      <c r="H39" s="35">
        <v>911.24900000000002</v>
      </c>
      <c r="I39" s="35">
        <v>19.084</v>
      </c>
      <c r="J39" s="35">
        <v>304.28399999999999</v>
      </c>
      <c r="K39" s="35">
        <v>618.26599999999996</v>
      </c>
      <c r="L39" s="35">
        <v>458.79899999999998</v>
      </c>
      <c r="M39" s="35">
        <v>210.80799999999999</v>
      </c>
      <c r="N39" s="35">
        <v>556.24400000000003</v>
      </c>
      <c r="O39" s="35">
        <v>1005.663</v>
      </c>
      <c r="P39" s="35">
        <v>1907.8040000000001</v>
      </c>
      <c r="Q39" s="35">
        <v>339.4</v>
      </c>
      <c r="R39" s="35">
        <v>874.07500000000005</v>
      </c>
      <c r="S39" s="35">
        <v>2463.2449999999999</v>
      </c>
      <c r="T39" s="35">
        <v>100.44199999999999</v>
      </c>
      <c r="U39" s="35">
        <v>4513.058</v>
      </c>
      <c r="V39" s="35">
        <v>582.04999999999995</v>
      </c>
      <c r="W39" s="35">
        <v>2470.0610000000001</v>
      </c>
      <c r="X39" s="35">
        <v>79.052999999999997</v>
      </c>
      <c r="Y39" s="35">
        <v>324.12599999999998</v>
      </c>
      <c r="Z39" s="35">
        <v>1108.106</v>
      </c>
      <c r="AA39" s="35">
        <v>14351.737999999999</v>
      </c>
      <c r="AB39" s="35">
        <v>6244.35</v>
      </c>
      <c r="AC39" s="35">
        <v>1799.2639999999999</v>
      </c>
      <c r="AD39" s="35">
        <v>7988.05</v>
      </c>
      <c r="AE39" s="35">
        <v>4085.4720000000002</v>
      </c>
      <c r="AF39" s="35">
        <v>4417.6499999999996</v>
      </c>
      <c r="AG39" s="35">
        <v>17847.839</v>
      </c>
      <c r="AH39" s="35">
        <v>9099.6440000000002</v>
      </c>
      <c r="AI39" s="35">
        <v>1050.3230000000001</v>
      </c>
      <c r="AJ39" s="35">
        <v>7412.6689999999999</v>
      </c>
      <c r="AK39" s="35">
        <v>4310.808</v>
      </c>
      <c r="AL39" s="35">
        <v>0</v>
      </c>
      <c r="AM39" s="36">
        <v>52.555999999999997</v>
      </c>
      <c r="AN39" s="36">
        <f t="shared" si="0"/>
        <v>99996.081000000006</v>
      </c>
      <c r="AO39" s="37">
        <v>0</v>
      </c>
      <c r="AP39" s="35">
        <v>0</v>
      </c>
      <c r="AQ39" s="35">
        <v>0</v>
      </c>
      <c r="AR39" s="35">
        <v>0</v>
      </c>
      <c r="AS39" s="35">
        <v>0</v>
      </c>
      <c r="AT39" s="36">
        <v>0</v>
      </c>
      <c r="AU39" s="36">
        <f t="shared" si="1"/>
        <v>0</v>
      </c>
      <c r="AV39" s="36">
        <f t="shared" si="2"/>
        <v>99996.081000000006</v>
      </c>
      <c r="AW39" s="36">
        <v>0</v>
      </c>
      <c r="AX39" s="36">
        <v>0</v>
      </c>
      <c r="AY39" s="36">
        <f t="shared" si="3"/>
        <v>0</v>
      </c>
      <c r="AZ39" s="36">
        <f t="shared" si="4"/>
        <v>0</v>
      </c>
      <c r="BA39" s="36">
        <f t="shared" si="5"/>
        <v>99996.081000000006</v>
      </c>
      <c r="BB39" s="35">
        <v>0</v>
      </c>
      <c r="BC39" s="35">
        <v>0</v>
      </c>
      <c r="BD39" s="36">
        <v>0</v>
      </c>
      <c r="BE39" s="36">
        <f t="shared" si="6"/>
        <v>0</v>
      </c>
      <c r="BF39" s="36">
        <v>0</v>
      </c>
      <c r="BG39" s="36">
        <f t="shared" si="7"/>
        <v>0</v>
      </c>
      <c r="BH39" s="36">
        <f t="shared" si="8"/>
        <v>0</v>
      </c>
      <c r="BI39" s="36">
        <f t="shared" si="9"/>
        <v>99996.081000000006</v>
      </c>
      <c r="BJ39" s="38"/>
      <c r="BK39" s="38"/>
    </row>
    <row r="40" spans="1:63" ht="17" customHeight="1" x14ac:dyDescent="0.2">
      <c r="A40" s="65" t="s">
        <v>37</v>
      </c>
      <c r="B40" s="66" t="s">
        <v>92</v>
      </c>
      <c r="C40" s="39">
        <v>2422.84</v>
      </c>
      <c r="D40" s="39">
        <v>54.7</v>
      </c>
      <c r="E40" s="39">
        <v>8030.2849999999999</v>
      </c>
      <c r="F40" s="39">
        <v>508.37599999999998</v>
      </c>
      <c r="G40" s="39">
        <v>1748.7470000000001</v>
      </c>
      <c r="H40" s="39">
        <v>1399.318</v>
      </c>
      <c r="I40" s="39">
        <v>747.33299999999997</v>
      </c>
      <c r="J40" s="39">
        <v>4395.6930000000002</v>
      </c>
      <c r="K40" s="39">
        <v>5643.5659999999998</v>
      </c>
      <c r="L40" s="39">
        <v>18915.618999999999</v>
      </c>
      <c r="M40" s="39">
        <v>2195.09</v>
      </c>
      <c r="N40" s="39">
        <v>7380.5590000000002</v>
      </c>
      <c r="O40" s="39">
        <v>7338.6959999999999</v>
      </c>
      <c r="P40" s="39">
        <v>8638.366</v>
      </c>
      <c r="Q40" s="39">
        <v>1626.1220000000001</v>
      </c>
      <c r="R40" s="39">
        <v>211.65700000000001</v>
      </c>
      <c r="S40" s="39">
        <v>12194.243</v>
      </c>
      <c r="T40" s="39">
        <v>351.50599999999997</v>
      </c>
      <c r="U40" s="39">
        <v>12387.371999999999</v>
      </c>
      <c r="V40" s="39">
        <v>1058.3130000000001</v>
      </c>
      <c r="W40" s="39">
        <v>55844.487999999998</v>
      </c>
      <c r="X40" s="39">
        <v>4876.95</v>
      </c>
      <c r="Y40" s="39">
        <v>2198.759</v>
      </c>
      <c r="Z40" s="39">
        <v>2054.64</v>
      </c>
      <c r="AA40" s="39">
        <v>34660.874000000003</v>
      </c>
      <c r="AB40" s="39">
        <v>19353.675999999999</v>
      </c>
      <c r="AC40" s="39">
        <v>18066.655999999999</v>
      </c>
      <c r="AD40" s="39">
        <v>14963.727000000001</v>
      </c>
      <c r="AE40" s="39">
        <v>9872.268</v>
      </c>
      <c r="AF40" s="39">
        <v>276.58100000000002</v>
      </c>
      <c r="AG40" s="39">
        <v>12271.356</v>
      </c>
      <c r="AH40" s="39">
        <v>9223.5030000000006</v>
      </c>
      <c r="AI40" s="39">
        <v>2870.123</v>
      </c>
      <c r="AJ40" s="39">
        <v>16168.504999999999</v>
      </c>
      <c r="AK40" s="39">
        <v>7312.2359999999999</v>
      </c>
      <c r="AL40" s="39">
        <v>48.982999999999997</v>
      </c>
      <c r="AM40" s="40">
        <v>0</v>
      </c>
      <c r="AN40" s="40">
        <f t="shared" si="0"/>
        <v>307311.72600000008</v>
      </c>
      <c r="AO40" s="41">
        <v>0</v>
      </c>
      <c r="AP40" s="39">
        <v>110.861</v>
      </c>
      <c r="AQ40" s="39">
        <v>0</v>
      </c>
      <c r="AR40" s="39">
        <v>0</v>
      </c>
      <c r="AS40" s="39">
        <v>0</v>
      </c>
      <c r="AT40" s="40">
        <v>-46.472999999999999</v>
      </c>
      <c r="AU40" s="40">
        <f t="shared" si="1"/>
        <v>64.388000000000005</v>
      </c>
      <c r="AV40" s="40">
        <f t="shared" si="2"/>
        <v>307376.11400000006</v>
      </c>
      <c r="AW40" s="40">
        <v>252379.45</v>
      </c>
      <c r="AX40" s="40">
        <v>0</v>
      </c>
      <c r="AY40" s="40">
        <f t="shared" si="3"/>
        <v>252379.45</v>
      </c>
      <c r="AZ40" s="40">
        <f t="shared" si="4"/>
        <v>252443.83800000002</v>
      </c>
      <c r="BA40" s="40">
        <f t="shared" si="5"/>
        <v>559755.56400000013</v>
      </c>
      <c r="BB40" s="39">
        <v>-76531.058999999994</v>
      </c>
      <c r="BC40" s="39">
        <v>-90.83</v>
      </c>
      <c r="BD40" s="40">
        <v>-7423.8190000000004</v>
      </c>
      <c r="BE40" s="40">
        <f t="shared" si="6"/>
        <v>-84045.707999999999</v>
      </c>
      <c r="BF40" s="40">
        <v>-21983.749</v>
      </c>
      <c r="BG40" s="40">
        <f t="shared" si="7"/>
        <v>-106029.45699999999</v>
      </c>
      <c r="BH40" s="40">
        <f t="shared" si="8"/>
        <v>146414.38100000002</v>
      </c>
      <c r="BI40" s="40">
        <f t="shared" si="9"/>
        <v>453726.10700000008</v>
      </c>
      <c r="BJ40" s="38"/>
      <c r="BK40" s="38"/>
    </row>
    <row r="41" spans="1:63" ht="17" customHeight="1" x14ac:dyDescent="0.2">
      <c r="A41" s="67" t="s">
        <v>38</v>
      </c>
      <c r="B41" s="68" t="s">
        <v>93</v>
      </c>
      <c r="C41" s="39">
        <f>SUM(C4:C40)</f>
        <v>181022.37599999996</v>
      </c>
      <c r="D41" s="39">
        <f t="shared" ref="D41:BI41" si="10">SUM(D4:D40)</f>
        <v>3247.4430000000002</v>
      </c>
      <c r="E41" s="39">
        <f t="shared" si="10"/>
        <v>1363043.8929999997</v>
      </c>
      <c r="F41" s="39">
        <f t="shared" si="10"/>
        <v>127948.209</v>
      </c>
      <c r="G41" s="39">
        <f t="shared" si="10"/>
        <v>371462.08599999995</v>
      </c>
      <c r="H41" s="39">
        <f t="shared" si="10"/>
        <v>830135.87799999991</v>
      </c>
      <c r="I41" s="39">
        <f t="shared" si="10"/>
        <v>428983.60699999996</v>
      </c>
      <c r="J41" s="39">
        <f t="shared" si="10"/>
        <v>1003020.0259999998</v>
      </c>
      <c r="K41" s="39">
        <f t="shared" si="10"/>
        <v>280354.16000000003</v>
      </c>
      <c r="L41" s="39">
        <f t="shared" si="10"/>
        <v>2017831.6340000003</v>
      </c>
      <c r="M41" s="39">
        <f t="shared" si="10"/>
        <v>510527.56800000009</v>
      </c>
      <c r="N41" s="39">
        <f t="shared" si="10"/>
        <v>664531.42200000002</v>
      </c>
      <c r="O41" s="39">
        <f t="shared" si="10"/>
        <v>513447.40699999995</v>
      </c>
      <c r="P41" s="39">
        <f t="shared" si="10"/>
        <v>843887.54900000012</v>
      </c>
      <c r="Q41" s="39">
        <f t="shared" si="10"/>
        <v>419551.16900000005</v>
      </c>
      <c r="R41" s="39">
        <f t="shared" si="10"/>
        <v>296894.27799999999</v>
      </c>
      <c r="S41" s="39">
        <f t="shared" si="10"/>
        <v>1775353.3370000005</v>
      </c>
      <c r="T41" s="39">
        <f t="shared" si="10"/>
        <v>80230.073999999979</v>
      </c>
      <c r="U41" s="39">
        <f t="shared" si="10"/>
        <v>12720428.878</v>
      </c>
      <c r="V41" s="39">
        <f t="shared" si="10"/>
        <v>319437.54399999999</v>
      </c>
      <c r="W41" s="39">
        <f t="shared" si="10"/>
        <v>1966852.9489999998</v>
      </c>
      <c r="X41" s="39">
        <f t="shared" si="10"/>
        <v>951863.64600000007</v>
      </c>
      <c r="Y41" s="39">
        <f t="shared" si="10"/>
        <v>160811.49299999996</v>
      </c>
      <c r="Z41" s="39">
        <f t="shared" si="10"/>
        <v>139892.37700000001</v>
      </c>
      <c r="AA41" s="39">
        <f t="shared" si="10"/>
        <v>2193286.8619999997</v>
      </c>
      <c r="AB41" s="39">
        <f t="shared" si="10"/>
        <v>710720.98299999989</v>
      </c>
      <c r="AC41" s="39">
        <f t="shared" si="10"/>
        <v>985247.09000000008</v>
      </c>
      <c r="AD41" s="39">
        <f t="shared" si="10"/>
        <v>1861316.5870000001</v>
      </c>
      <c r="AE41" s="39">
        <f t="shared" si="10"/>
        <v>1209114.682</v>
      </c>
      <c r="AF41" s="39">
        <f t="shared" si="10"/>
        <v>432175.44900000002</v>
      </c>
      <c r="AG41" s="39">
        <f t="shared" si="10"/>
        <v>1273858.6519999998</v>
      </c>
      <c r="AH41" s="39">
        <f t="shared" si="10"/>
        <v>1543549.3620000002</v>
      </c>
      <c r="AI41" s="39">
        <f t="shared" si="10"/>
        <v>89153.752999999997</v>
      </c>
      <c r="AJ41" s="39">
        <f t="shared" si="10"/>
        <v>1751479.5660000001</v>
      </c>
      <c r="AK41" s="39">
        <f t="shared" si="10"/>
        <v>1212964.4099999999</v>
      </c>
      <c r="AL41" s="39">
        <f t="shared" si="10"/>
        <v>99996.080999999991</v>
      </c>
      <c r="AM41" s="39">
        <f t="shared" si="10"/>
        <v>158792.89300000001</v>
      </c>
      <c r="AN41" s="40">
        <f t="shared" si="10"/>
        <v>41492415.373000003</v>
      </c>
      <c r="AO41" s="41">
        <f t="shared" si="10"/>
        <v>677926.05700000003</v>
      </c>
      <c r="AP41" s="39">
        <f t="shared" si="10"/>
        <v>18475169.404498503</v>
      </c>
      <c r="AQ41" s="39">
        <f t="shared" si="10"/>
        <v>5280906.2175014969</v>
      </c>
      <c r="AR41" s="39">
        <f t="shared" si="10"/>
        <v>1123292.997</v>
      </c>
      <c r="AS41" s="39">
        <f t="shared" si="10"/>
        <v>8106358.4270000011</v>
      </c>
      <c r="AT41" s="39">
        <f t="shared" si="10"/>
        <v>-35518.203999999991</v>
      </c>
      <c r="AU41" s="39">
        <f t="shared" si="10"/>
        <v>33628134.899000004</v>
      </c>
      <c r="AV41" s="39">
        <f t="shared" si="10"/>
        <v>75120550.272000015</v>
      </c>
      <c r="AW41" s="39">
        <f t="shared" si="10"/>
        <v>10012396.941</v>
      </c>
      <c r="AX41" s="39">
        <f t="shared" si="10"/>
        <v>20526916.972000003</v>
      </c>
      <c r="AY41" s="39">
        <f t="shared" si="10"/>
        <v>30539313.912999999</v>
      </c>
      <c r="AZ41" s="39">
        <f t="shared" si="10"/>
        <v>64167448.811999999</v>
      </c>
      <c r="BA41" s="39">
        <f t="shared" si="10"/>
        <v>105659864.18499999</v>
      </c>
      <c r="BB41" s="39">
        <f t="shared" si="10"/>
        <v>-6086945.7975750864</v>
      </c>
      <c r="BC41" s="39">
        <f t="shared" si="10"/>
        <v>-53015.443666714076</v>
      </c>
      <c r="BD41" s="39">
        <f t="shared" si="10"/>
        <v>-618923.75675820012</v>
      </c>
      <c r="BE41" s="39">
        <f t="shared" si="10"/>
        <v>-6758884.9979999997</v>
      </c>
      <c r="BF41" s="39">
        <f t="shared" ref="BF41" si="11">SUM(BF4:BF40)</f>
        <v>-18905437.885000005</v>
      </c>
      <c r="BG41" s="39">
        <f t="shared" ref="BG41" si="12">SUM(BG4:BG40)</f>
        <v>-25664322.883000001</v>
      </c>
      <c r="BH41" s="39">
        <f t="shared" si="10"/>
        <v>38503125.92899999</v>
      </c>
      <c r="BI41" s="40">
        <f t="shared" si="10"/>
        <v>79995541.302000016</v>
      </c>
      <c r="BJ41" s="38"/>
      <c r="BK41" s="38"/>
    </row>
    <row r="42" spans="1:63" ht="17" customHeight="1" x14ac:dyDescent="0.2">
      <c r="A42" s="67" t="s">
        <v>39</v>
      </c>
      <c r="B42" s="68" t="s">
        <v>111</v>
      </c>
      <c r="C42" s="35">
        <v>1652.3789999999999</v>
      </c>
      <c r="D42" s="35">
        <v>143.97499999999999</v>
      </c>
      <c r="E42" s="35">
        <v>11029.717000000001</v>
      </c>
      <c r="F42" s="35">
        <v>2001.3610000000001</v>
      </c>
      <c r="G42" s="35">
        <v>6557.5339999999997</v>
      </c>
      <c r="H42" s="35">
        <v>11938.704</v>
      </c>
      <c r="I42" s="35">
        <v>1443.896</v>
      </c>
      <c r="J42" s="35">
        <v>23768.023000000001</v>
      </c>
      <c r="K42" s="35">
        <v>6673.3630000000003</v>
      </c>
      <c r="L42" s="35">
        <v>13541.784</v>
      </c>
      <c r="M42" s="35">
        <v>4580.9380000000001</v>
      </c>
      <c r="N42" s="35">
        <v>12194.726000000001</v>
      </c>
      <c r="O42" s="35">
        <v>9324.16</v>
      </c>
      <c r="P42" s="35">
        <v>19614.447</v>
      </c>
      <c r="Q42" s="35">
        <v>9990.5750000000007</v>
      </c>
      <c r="R42" s="35">
        <v>5957.9250000000002</v>
      </c>
      <c r="S42" s="35">
        <v>29106.044000000002</v>
      </c>
      <c r="T42" s="35">
        <v>1484.78</v>
      </c>
      <c r="U42" s="35">
        <v>81976.982000000004</v>
      </c>
      <c r="V42" s="35">
        <v>7832.4269999999997</v>
      </c>
      <c r="W42" s="35">
        <v>46687.627999999997</v>
      </c>
      <c r="X42" s="35">
        <v>7281.451</v>
      </c>
      <c r="Y42" s="35">
        <v>2064.165</v>
      </c>
      <c r="Z42" s="35">
        <v>7030.1880000000001</v>
      </c>
      <c r="AA42" s="35">
        <v>107132.311</v>
      </c>
      <c r="AB42" s="35">
        <v>48274.851999999999</v>
      </c>
      <c r="AC42" s="35">
        <v>9366.7070000000003</v>
      </c>
      <c r="AD42" s="35">
        <v>31207.696</v>
      </c>
      <c r="AE42" s="35">
        <v>18596.146000000001</v>
      </c>
      <c r="AF42" s="35">
        <v>13678.326999999999</v>
      </c>
      <c r="AG42" s="35">
        <v>9415.7049999999999</v>
      </c>
      <c r="AH42" s="35">
        <v>30215.13</v>
      </c>
      <c r="AI42" s="35">
        <v>8230.9580000000005</v>
      </c>
      <c r="AJ42" s="35">
        <v>40901.516000000003</v>
      </c>
      <c r="AK42" s="35">
        <v>36123.063999999998</v>
      </c>
      <c r="AL42" s="35">
        <v>0</v>
      </c>
      <c r="AM42" s="36">
        <v>906.47299999999996</v>
      </c>
      <c r="AN42" s="36">
        <f t="shared" si="0"/>
        <v>677926.05700000003</v>
      </c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</row>
    <row r="43" spans="1:63" ht="17" customHeight="1" x14ac:dyDescent="0.2">
      <c r="A43" s="65" t="s">
        <v>110</v>
      </c>
      <c r="B43" s="66" t="s">
        <v>112</v>
      </c>
      <c r="C43" s="35">
        <v>74143.259000000005</v>
      </c>
      <c r="D43" s="35">
        <v>1713.3989999999999</v>
      </c>
      <c r="E43" s="35">
        <v>271964.96399999998</v>
      </c>
      <c r="F43" s="35">
        <v>62254.536999999997</v>
      </c>
      <c r="G43" s="35">
        <v>119742.35799999999</v>
      </c>
      <c r="H43" s="35">
        <v>142836.78899999999</v>
      </c>
      <c r="I43" s="35">
        <v>8947.6090000000004</v>
      </c>
      <c r="J43" s="35">
        <v>414033.80699999997</v>
      </c>
      <c r="K43" s="35">
        <v>120149.85</v>
      </c>
      <c r="L43" s="35">
        <v>220742.304</v>
      </c>
      <c r="M43" s="35">
        <v>96960.436000000002</v>
      </c>
      <c r="N43" s="35">
        <v>331109.22499999998</v>
      </c>
      <c r="O43" s="35">
        <v>223169.09</v>
      </c>
      <c r="P43" s="35">
        <v>565218.63199999998</v>
      </c>
      <c r="Q43" s="35">
        <v>123138.428</v>
      </c>
      <c r="R43" s="35">
        <v>89828.645999999993</v>
      </c>
      <c r="S43" s="35">
        <v>424422.56199999998</v>
      </c>
      <c r="T43" s="35">
        <v>26061.289000000001</v>
      </c>
      <c r="U43" s="35">
        <v>2453360.122</v>
      </c>
      <c r="V43" s="35">
        <v>171221.255</v>
      </c>
      <c r="W43" s="35">
        <v>1308920.443</v>
      </c>
      <c r="X43" s="35">
        <v>84283.930999999997</v>
      </c>
      <c r="Y43" s="35">
        <v>25150.86</v>
      </c>
      <c r="Z43" s="35">
        <v>182984.06700000001</v>
      </c>
      <c r="AA43" s="35">
        <v>3824063.9470000002</v>
      </c>
      <c r="AB43" s="35">
        <v>673245.30599999998</v>
      </c>
      <c r="AC43" s="35">
        <v>300565.99699999997</v>
      </c>
      <c r="AD43" s="35">
        <v>1237553.8030000001</v>
      </c>
      <c r="AE43" s="35">
        <v>648341.20499999996</v>
      </c>
      <c r="AF43" s="35">
        <v>544547.64599999995</v>
      </c>
      <c r="AG43" s="35">
        <v>1679717.92</v>
      </c>
      <c r="AH43" s="35">
        <v>1897055.7749999999</v>
      </c>
      <c r="AI43" s="35">
        <v>125138.32399999999</v>
      </c>
      <c r="AJ43" s="35">
        <v>1993859.4639999999</v>
      </c>
      <c r="AK43" s="35">
        <v>798675.21200000006</v>
      </c>
      <c r="AL43" s="35">
        <v>0</v>
      </c>
      <c r="AM43" s="36">
        <v>2729.2629999999999</v>
      </c>
      <c r="AN43" s="36">
        <f t="shared" si="0"/>
        <v>21267851.724000003</v>
      </c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42">
        <f>+BH41+AN41</f>
        <v>79995541.301999986</v>
      </c>
      <c r="BJ43" s="38"/>
      <c r="BK43" s="38"/>
    </row>
    <row r="44" spans="1:63" ht="17" customHeight="1" x14ac:dyDescent="0.2">
      <c r="A44" s="65" t="s">
        <v>113</v>
      </c>
      <c r="B44" s="66" t="s">
        <v>114</v>
      </c>
      <c r="C44" s="35">
        <v>51412.485000000001</v>
      </c>
      <c r="D44" s="35">
        <v>1163.9780000000001</v>
      </c>
      <c r="E44" s="35">
        <v>192564.62599999999</v>
      </c>
      <c r="F44" s="35">
        <v>5241.3850000000002</v>
      </c>
      <c r="G44" s="35">
        <v>51543.748</v>
      </c>
      <c r="H44" s="35">
        <v>127295.238</v>
      </c>
      <c r="I44" s="35">
        <v>64106.41</v>
      </c>
      <c r="J44" s="35">
        <v>115207.102</v>
      </c>
      <c r="K44" s="35">
        <v>81684.971999999994</v>
      </c>
      <c r="L44" s="35">
        <v>396946.18800000002</v>
      </c>
      <c r="M44" s="35">
        <v>-11468.959000000001</v>
      </c>
      <c r="N44" s="35">
        <v>109025.66</v>
      </c>
      <c r="O44" s="35">
        <v>65504.345999999998</v>
      </c>
      <c r="P44" s="35">
        <v>85912.639999999999</v>
      </c>
      <c r="Q44" s="35">
        <v>44951.851000000002</v>
      </c>
      <c r="R44" s="35">
        <v>74329.039000000004</v>
      </c>
      <c r="S44" s="35">
        <v>-95452.604999999996</v>
      </c>
      <c r="T44" s="35">
        <v>-5840.451</v>
      </c>
      <c r="U44" s="35">
        <v>-366656.283</v>
      </c>
      <c r="V44" s="35">
        <v>22938.639999999999</v>
      </c>
      <c r="W44" s="35">
        <v>126882.174</v>
      </c>
      <c r="X44" s="35">
        <v>179670.86</v>
      </c>
      <c r="Y44" s="35">
        <v>38013.455000000002</v>
      </c>
      <c r="Z44" s="35">
        <v>10464.281999999999</v>
      </c>
      <c r="AA44" s="35">
        <v>186973.60200000001</v>
      </c>
      <c r="AB44" s="35">
        <v>324670.54300000001</v>
      </c>
      <c r="AC44" s="35">
        <v>1885891.446</v>
      </c>
      <c r="AD44" s="35">
        <v>90355.312000000005</v>
      </c>
      <c r="AE44" s="35">
        <v>322011.875</v>
      </c>
      <c r="AF44" s="35">
        <v>0</v>
      </c>
      <c r="AG44" s="35">
        <v>107670.34600000001</v>
      </c>
      <c r="AH44" s="35">
        <v>116129.30899999999</v>
      </c>
      <c r="AI44" s="35">
        <v>-1954.4059999999999</v>
      </c>
      <c r="AJ44" s="35">
        <v>213705.677</v>
      </c>
      <c r="AK44" s="35">
        <v>102680.401</v>
      </c>
      <c r="AL44" s="35">
        <v>0</v>
      </c>
      <c r="AM44" s="36">
        <v>263196.94400000002</v>
      </c>
      <c r="AN44" s="36">
        <f t="shared" si="0"/>
        <v>4976771.8299999991</v>
      </c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43">
        <f>$AN$49</f>
        <v>79995541.302000016</v>
      </c>
      <c r="BJ44" s="38"/>
      <c r="BK44" s="38"/>
    </row>
    <row r="45" spans="1:63" ht="17" customHeight="1" x14ac:dyDescent="0.2">
      <c r="A45" s="65" t="s">
        <v>115</v>
      </c>
      <c r="B45" s="66" t="s">
        <v>116</v>
      </c>
      <c r="C45" s="35">
        <v>44847.889000000003</v>
      </c>
      <c r="D45" s="35">
        <v>715.36</v>
      </c>
      <c r="E45" s="35">
        <v>128368.29</v>
      </c>
      <c r="F45" s="35">
        <v>29088.516</v>
      </c>
      <c r="G45" s="35">
        <v>39607.828000000001</v>
      </c>
      <c r="H45" s="35">
        <v>196617.16099999999</v>
      </c>
      <c r="I45" s="35">
        <v>23100.278999999999</v>
      </c>
      <c r="J45" s="35">
        <v>187752.51800000001</v>
      </c>
      <c r="K45" s="35">
        <v>58901.09</v>
      </c>
      <c r="L45" s="35">
        <v>123519.76300000001</v>
      </c>
      <c r="M45" s="35">
        <v>17207.867999999999</v>
      </c>
      <c r="N45" s="35">
        <v>91268.206999999995</v>
      </c>
      <c r="O45" s="35">
        <v>100887.76700000001</v>
      </c>
      <c r="P45" s="35">
        <v>152426.315</v>
      </c>
      <c r="Q45" s="35">
        <v>114211.193</v>
      </c>
      <c r="R45" s="35">
        <v>39722.966</v>
      </c>
      <c r="S45" s="35">
        <v>577419.745</v>
      </c>
      <c r="T45" s="35">
        <v>20739.776000000002</v>
      </c>
      <c r="U45" s="35">
        <v>1720441.129</v>
      </c>
      <c r="V45" s="35">
        <v>60653.836000000003</v>
      </c>
      <c r="W45" s="35">
        <v>201183.103</v>
      </c>
      <c r="X45" s="35">
        <v>333079.25599999999</v>
      </c>
      <c r="Y45" s="35">
        <v>47320.728000000003</v>
      </c>
      <c r="Z45" s="35">
        <v>34378.771000000001</v>
      </c>
      <c r="AA45" s="35">
        <v>733866.85800000001</v>
      </c>
      <c r="AB45" s="35">
        <v>144510.80300000001</v>
      </c>
      <c r="AC45" s="35">
        <v>1655243.514</v>
      </c>
      <c r="AD45" s="35">
        <v>504653.18</v>
      </c>
      <c r="AE45" s="35">
        <v>305300.288</v>
      </c>
      <c r="AF45" s="35">
        <v>582224.96400000004</v>
      </c>
      <c r="AG45" s="35">
        <v>459641.78600000002</v>
      </c>
      <c r="AH45" s="35">
        <v>231749.486</v>
      </c>
      <c r="AI45" s="35">
        <v>10401.960999999999</v>
      </c>
      <c r="AJ45" s="35">
        <v>460443.01400000002</v>
      </c>
      <c r="AK45" s="35">
        <v>292024.65899999999</v>
      </c>
      <c r="AL45" s="35">
        <v>0</v>
      </c>
      <c r="AM45" s="36">
        <v>14524.259</v>
      </c>
      <c r="AN45" s="36">
        <f t="shared" si="0"/>
        <v>9738044.1259999983</v>
      </c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</row>
    <row r="46" spans="1:63" ht="17" customHeight="1" x14ac:dyDescent="0.2">
      <c r="A46" s="65" t="s">
        <v>117</v>
      </c>
      <c r="B46" s="66" t="s">
        <v>118</v>
      </c>
      <c r="C46" s="35">
        <v>9570.0810000000001</v>
      </c>
      <c r="D46" s="35">
        <v>387.286</v>
      </c>
      <c r="E46" s="35">
        <v>122601.38800000001</v>
      </c>
      <c r="F46" s="35">
        <v>900.93899999999996</v>
      </c>
      <c r="G46" s="35">
        <v>23051.31</v>
      </c>
      <c r="H46" s="35">
        <v>3406.817</v>
      </c>
      <c r="I46" s="35">
        <v>197380.92300000001</v>
      </c>
      <c r="J46" s="35">
        <v>41857.623</v>
      </c>
      <c r="K46" s="35">
        <v>20395.100999999999</v>
      </c>
      <c r="L46" s="35">
        <v>55939.036999999997</v>
      </c>
      <c r="M46" s="35">
        <v>9378.8279999999995</v>
      </c>
      <c r="N46" s="35">
        <v>41928.885999999999</v>
      </c>
      <c r="O46" s="35">
        <v>10884.272999999999</v>
      </c>
      <c r="P46" s="35">
        <v>20573.838</v>
      </c>
      <c r="Q46" s="35">
        <v>-17035.611000000001</v>
      </c>
      <c r="R46" s="35">
        <v>-19322.93</v>
      </c>
      <c r="S46" s="35">
        <v>-28963.169000000002</v>
      </c>
      <c r="T46" s="35">
        <v>-6754.7179999999998</v>
      </c>
      <c r="U46" s="35">
        <v>-341450.08100000001</v>
      </c>
      <c r="V46" s="35">
        <v>15637.264999999999</v>
      </c>
      <c r="W46" s="35">
        <v>182244.71299999999</v>
      </c>
      <c r="X46" s="35">
        <v>56180.874000000003</v>
      </c>
      <c r="Y46" s="35">
        <v>11782.753000000001</v>
      </c>
      <c r="Z46" s="35">
        <v>14985.673000000001</v>
      </c>
      <c r="AA46" s="35">
        <v>430234.03700000001</v>
      </c>
      <c r="AB46" s="35">
        <v>30869.973000000002</v>
      </c>
      <c r="AC46" s="35">
        <v>371046.03700000001</v>
      </c>
      <c r="AD46" s="35">
        <v>127744.74099999999</v>
      </c>
      <c r="AE46" s="35">
        <v>94498.430999999997</v>
      </c>
      <c r="AF46" s="35">
        <v>2792.2820000000002</v>
      </c>
      <c r="AG46" s="35">
        <v>40829.811000000002</v>
      </c>
      <c r="AH46" s="35">
        <v>43569.108999999997</v>
      </c>
      <c r="AI46" s="35">
        <v>7615.2849999999999</v>
      </c>
      <c r="AJ46" s="35">
        <v>262109.16800000001</v>
      </c>
      <c r="AK46" s="35">
        <v>138489.117</v>
      </c>
      <c r="AL46" s="35">
        <v>0</v>
      </c>
      <c r="AM46" s="36">
        <v>14919.444</v>
      </c>
      <c r="AN46" s="36">
        <f t="shared" si="0"/>
        <v>1990278.534</v>
      </c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</row>
    <row r="47" spans="1:63" ht="17" customHeight="1" x14ac:dyDescent="0.2">
      <c r="A47" s="70" t="s">
        <v>109</v>
      </c>
      <c r="B47" s="71" t="s">
        <v>119</v>
      </c>
      <c r="C47" s="39">
        <v>-9085.4210000000003</v>
      </c>
      <c r="D47" s="39">
        <v>-0.10100000000000001</v>
      </c>
      <c r="E47" s="39">
        <v>-6074.02</v>
      </c>
      <c r="F47" s="39">
        <v>-0.58399999999999996</v>
      </c>
      <c r="G47" s="39">
        <v>-1.081</v>
      </c>
      <c r="H47" s="39">
        <v>-2.573</v>
      </c>
      <c r="I47" s="39">
        <v>-3635.623</v>
      </c>
      <c r="J47" s="39">
        <v>-2.5049999999999999</v>
      </c>
      <c r="K47" s="39">
        <v>-3.4660000000000002</v>
      </c>
      <c r="L47" s="39">
        <v>-8.2799999999999994</v>
      </c>
      <c r="M47" s="39">
        <v>-2.843</v>
      </c>
      <c r="N47" s="39">
        <v>-8.7089999999999996</v>
      </c>
      <c r="O47" s="39">
        <v>-4.8040000000000003</v>
      </c>
      <c r="P47" s="39">
        <v>-10.186</v>
      </c>
      <c r="Q47" s="39">
        <v>-3.0089999999999999</v>
      </c>
      <c r="R47" s="39">
        <v>-2.89</v>
      </c>
      <c r="S47" s="39">
        <v>-10.949</v>
      </c>
      <c r="T47" s="39">
        <v>-0.68500000000000005</v>
      </c>
      <c r="U47" s="39">
        <v>-74.106999999999999</v>
      </c>
      <c r="V47" s="39">
        <v>-1.7330000000000001</v>
      </c>
      <c r="W47" s="39">
        <v>-13876.145</v>
      </c>
      <c r="X47" s="39">
        <v>-293.34199999999998</v>
      </c>
      <c r="Y47" s="39">
        <v>-8582.5949999999993</v>
      </c>
      <c r="Z47" s="39">
        <v>-1.0109999999999999</v>
      </c>
      <c r="AA47" s="39">
        <v>-5218.22</v>
      </c>
      <c r="AB47" s="39">
        <v>-24571.315999999999</v>
      </c>
      <c r="AC47" s="39">
        <v>-1261.0540000000001</v>
      </c>
      <c r="AD47" s="39">
        <v>-12712.236000000001</v>
      </c>
      <c r="AE47" s="39">
        <v>-17.22</v>
      </c>
      <c r="AF47" s="39">
        <v>0</v>
      </c>
      <c r="AG47" s="39">
        <v>-7577.2669999999998</v>
      </c>
      <c r="AH47" s="39">
        <v>-49393.792999999998</v>
      </c>
      <c r="AI47" s="39">
        <v>-3809.299</v>
      </c>
      <c r="AJ47" s="39">
        <v>-145.80699999999999</v>
      </c>
      <c r="AK47" s="39">
        <v>-10.298999999999999</v>
      </c>
      <c r="AL47" s="39">
        <v>0</v>
      </c>
      <c r="AM47" s="40">
        <v>-1343.1690000000001</v>
      </c>
      <c r="AN47" s="40">
        <f t="shared" si="0"/>
        <v>-147746.342</v>
      </c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</row>
    <row r="48" spans="1:63" ht="17" customHeight="1" x14ac:dyDescent="0.2">
      <c r="A48" s="72" t="s">
        <v>120</v>
      </c>
      <c r="B48" s="73" t="s">
        <v>121</v>
      </c>
      <c r="C48" s="39">
        <f>SUM(C42:C47)</f>
        <v>172540.67200000002</v>
      </c>
      <c r="D48" s="39">
        <f t="shared" ref="D48:AN48" si="13">SUM(D42:D47)</f>
        <v>4123.8969999999999</v>
      </c>
      <c r="E48" s="39">
        <f t="shared" si="13"/>
        <v>720454.96499999997</v>
      </c>
      <c r="F48" s="39">
        <f t="shared" si="13"/>
        <v>99486.153999999995</v>
      </c>
      <c r="G48" s="39">
        <f t="shared" si="13"/>
        <v>240501.69699999999</v>
      </c>
      <c r="H48" s="39">
        <f t="shared" si="13"/>
        <v>482092.136</v>
      </c>
      <c r="I48" s="39">
        <f t="shared" si="13"/>
        <v>291343.49400000001</v>
      </c>
      <c r="J48" s="39">
        <f t="shared" si="13"/>
        <v>782616.56799999997</v>
      </c>
      <c r="K48" s="39">
        <f t="shared" si="13"/>
        <v>287800.91000000003</v>
      </c>
      <c r="L48" s="39">
        <f t="shared" si="13"/>
        <v>810680.79600000009</v>
      </c>
      <c r="M48" s="39">
        <f t="shared" si="13"/>
        <v>116656.268</v>
      </c>
      <c r="N48" s="39">
        <f t="shared" si="13"/>
        <v>585517.99499999988</v>
      </c>
      <c r="O48" s="39">
        <f t="shared" si="13"/>
        <v>409764.83199999999</v>
      </c>
      <c r="P48" s="39">
        <f t="shared" si="13"/>
        <v>843735.68599999999</v>
      </c>
      <c r="Q48" s="39">
        <f t="shared" si="13"/>
        <v>275253.42700000003</v>
      </c>
      <c r="R48" s="39">
        <f t="shared" si="13"/>
        <v>190512.75599999999</v>
      </c>
      <c r="S48" s="39">
        <f t="shared" si="13"/>
        <v>906521.62800000003</v>
      </c>
      <c r="T48" s="39">
        <f t="shared" si="13"/>
        <v>35689.991000000002</v>
      </c>
      <c r="U48" s="39">
        <f t="shared" si="13"/>
        <v>3547597.7620000001</v>
      </c>
      <c r="V48" s="39">
        <f t="shared" si="13"/>
        <v>278281.69</v>
      </c>
      <c r="W48" s="39">
        <f t="shared" si="13"/>
        <v>1852041.9160000002</v>
      </c>
      <c r="X48" s="39">
        <f t="shared" si="13"/>
        <v>660203.02999999991</v>
      </c>
      <c r="Y48" s="39">
        <f t="shared" si="13"/>
        <v>115749.36600000001</v>
      </c>
      <c r="Z48" s="39">
        <f t="shared" si="13"/>
        <v>249841.97000000003</v>
      </c>
      <c r="AA48" s="39">
        <f t="shared" si="13"/>
        <v>5277052.5350000011</v>
      </c>
      <c r="AB48" s="39">
        <f t="shared" si="13"/>
        <v>1197000.1609999998</v>
      </c>
      <c r="AC48" s="39">
        <f t="shared" si="13"/>
        <v>4220852.6469999999</v>
      </c>
      <c r="AD48" s="39">
        <f t="shared" si="13"/>
        <v>1978802.4959999998</v>
      </c>
      <c r="AE48" s="39">
        <f t="shared" si="13"/>
        <v>1388730.7250000001</v>
      </c>
      <c r="AF48" s="39">
        <f t="shared" si="13"/>
        <v>1143243.2189999998</v>
      </c>
      <c r="AG48" s="39">
        <f t="shared" si="13"/>
        <v>2289698.301</v>
      </c>
      <c r="AH48" s="39">
        <f t="shared" si="13"/>
        <v>2269325.0159999998</v>
      </c>
      <c r="AI48" s="39">
        <f t="shared" si="13"/>
        <v>145622.82300000003</v>
      </c>
      <c r="AJ48" s="39">
        <f t="shared" si="13"/>
        <v>2970873.0320000001</v>
      </c>
      <c r="AK48" s="39">
        <f t="shared" si="13"/>
        <v>1367982.1540000001</v>
      </c>
      <c r="AL48" s="39">
        <f t="shared" si="13"/>
        <v>0</v>
      </c>
      <c r="AM48" s="39">
        <f t="shared" si="13"/>
        <v>294933.21400000004</v>
      </c>
      <c r="AN48" s="40">
        <f t="shared" si="13"/>
        <v>38503125.929000005</v>
      </c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</row>
    <row r="49" spans="1:63" ht="17" customHeight="1" x14ac:dyDescent="0.2">
      <c r="A49" s="72" t="s">
        <v>56</v>
      </c>
      <c r="B49" s="73" t="s">
        <v>108</v>
      </c>
      <c r="C49" s="39">
        <f>+C48+C41</f>
        <v>353563.04799999995</v>
      </c>
      <c r="D49" s="39">
        <f t="shared" ref="D49:AN49" si="14">+D48+D41</f>
        <v>7371.34</v>
      </c>
      <c r="E49" s="39">
        <f t="shared" si="14"/>
        <v>2083498.8579999995</v>
      </c>
      <c r="F49" s="39">
        <f t="shared" si="14"/>
        <v>227434.36300000001</v>
      </c>
      <c r="G49" s="39">
        <f t="shared" si="14"/>
        <v>611963.78299999994</v>
      </c>
      <c r="H49" s="39">
        <f t="shared" si="14"/>
        <v>1312228.014</v>
      </c>
      <c r="I49" s="39">
        <f t="shared" si="14"/>
        <v>720327.10100000002</v>
      </c>
      <c r="J49" s="39">
        <f t="shared" si="14"/>
        <v>1785636.5939999998</v>
      </c>
      <c r="K49" s="39">
        <f t="shared" si="14"/>
        <v>568155.07000000007</v>
      </c>
      <c r="L49" s="39">
        <f t="shared" si="14"/>
        <v>2828512.4300000006</v>
      </c>
      <c r="M49" s="39">
        <f t="shared" si="14"/>
        <v>627183.83600000013</v>
      </c>
      <c r="N49" s="39">
        <f t="shared" si="14"/>
        <v>1250049.4169999999</v>
      </c>
      <c r="O49" s="39">
        <f t="shared" si="14"/>
        <v>923212.23899999994</v>
      </c>
      <c r="P49" s="39">
        <f t="shared" si="14"/>
        <v>1687623.2350000001</v>
      </c>
      <c r="Q49" s="39">
        <f t="shared" si="14"/>
        <v>694804.59600000014</v>
      </c>
      <c r="R49" s="39">
        <f t="shared" si="14"/>
        <v>487407.03399999999</v>
      </c>
      <c r="S49" s="39">
        <f t="shared" si="14"/>
        <v>2681874.9650000008</v>
      </c>
      <c r="T49" s="39">
        <f t="shared" si="14"/>
        <v>115920.06499999997</v>
      </c>
      <c r="U49" s="39">
        <f t="shared" si="14"/>
        <v>16268026.640000001</v>
      </c>
      <c r="V49" s="39">
        <f t="shared" si="14"/>
        <v>597719.23399999994</v>
      </c>
      <c r="W49" s="39">
        <f t="shared" si="14"/>
        <v>3818894.8650000002</v>
      </c>
      <c r="X49" s="39">
        <f t="shared" si="14"/>
        <v>1612066.676</v>
      </c>
      <c r="Y49" s="39">
        <f t="shared" si="14"/>
        <v>276560.85899999994</v>
      </c>
      <c r="Z49" s="39">
        <f t="shared" si="14"/>
        <v>389734.34700000007</v>
      </c>
      <c r="AA49" s="39">
        <f t="shared" si="14"/>
        <v>7470339.3970000008</v>
      </c>
      <c r="AB49" s="39">
        <f t="shared" si="14"/>
        <v>1907721.1439999999</v>
      </c>
      <c r="AC49" s="39">
        <f t="shared" si="14"/>
        <v>5206099.7369999997</v>
      </c>
      <c r="AD49" s="39">
        <f t="shared" si="14"/>
        <v>3840119.0829999996</v>
      </c>
      <c r="AE49" s="39">
        <f t="shared" si="14"/>
        <v>2597845.4070000001</v>
      </c>
      <c r="AF49" s="39">
        <f t="shared" si="14"/>
        <v>1575418.6679999998</v>
      </c>
      <c r="AG49" s="39">
        <f t="shared" si="14"/>
        <v>3563556.9529999997</v>
      </c>
      <c r="AH49" s="39">
        <f t="shared" si="14"/>
        <v>3812874.378</v>
      </c>
      <c r="AI49" s="39">
        <f t="shared" si="14"/>
        <v>234776.57600000003</v>
      </c>
      <c r="AJ49" s="39">
        <f t="shared" si="14"/>
        <v>4722352.5980000002</v>
      </c>
      <c r="AK49" s="39">
        <f t="shared" si="14"/>
        <v>2580946.5640000002</v>
      </c>
      <c r="AL49" s="39">
        <f t="shared" si="14"/>
        <v>99996.080999999991</v>
      </c>
      <c r="AM49" s="39">
        <f t="shared" si="14"/>
        <v>453726.10700000008</v>
      </c>
      <c r="AN49" s="40">
        <f t="shared" si="14"/>
        <v>79995541.302000016</v>
      </c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</row>
    <row r="50" spans="1:63" ht="21" customHeight="1" x14ac:dyDescent="0.2">
      <c r="A50" s="74"/>
      <c r="B50" s="69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</row>
    <row r="51" spans="1:63" ht="21" customHeight="1" x14ac:dyDescent="0.2">
      <c r="A51" s="74"/>
      <c r="B51" s="69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  <c r="AS51" s="38"/>
      <c r="AT51" s="38"/>
      <c r="AU51" s="38"/>
      <c r="AV51" s="38"/>
      <c r="AW51" s="38"/>
      <c r="AX51" s="38"/>
      <c r="AY51" s="38"/>
      <c r="AZ51" s="38"/>
      <c r="BA51" s="38"/>
      <c r="BB51" s="38"/>
      <c r="BC51" s="38"/>
      <c r="BD51" s="38"/>
      <c r="BE51" s="38"/>
      <c r="BF51" s="38"/>
      <c r="BG51" s="38"/>
      <c r="BH51" s="38"/>
      <c r="BI51" s="38"/>
      <c r="BJ51" s="38"/>
      <c r="BK51" s="38"/>
    </row>
    <row r="52" spans="1:63" ht="21" customHeight="1" x14ac:dyDescent="0.2">
      <c r="A52" s="74"/>
      <c r="B52" s="69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38"/>
      <c r="BB52" s="38"/>
      <c r="BC52" s="38"/>
      <c r="BD52" s="38"/>
      <c r="BE52" s="38"/>
      <c r="BF52" s="38"/>
      <c r="BG52" s="38"/>
      <c r="BH52" s="38"/>
      <c r="BI52" s="38"/>
      <c r="BJ52" s="38"/>
      <c r="BK52" s="38"/>
    </row>
  </sheetData>
  <mergeCells count="1">
    <mergeCell ref="A2:B3"/>
  </mergeCells>
  <phoneticPr fontId="1"/>
  <pageMargins left="0.7" right="0.7" top="0.75" bottom="0.75" header="0.3" footer="0.3"/>
  <pageSetup paperSize="9" scale="59" fitToWidth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EE756-7C23-4955-8C52-50CB2BF9F74A}">
  <sheetPr codeName="Sheet13">
    <tabColor theme="5" tint="0.79998168889431442"/>
    <pageSetUpPr fitToPage="1"/>
  </sheetPr>
  <dimension ref="A1:AN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2" customHeight="1" x14ac:dyDescent="0.2"/>
  <cols>
    <col min="1" max="1" width="6.6328125" style="5" customWidth="1"/>
    <col min="2" max="2" width="30.6328125" style="4" customWidth="1"/>
    <col min="3" max="40" width="11.6328125" style="4" customWidth="1"/>
    <col min="41" max="42" width="13.6328125" style="4" customWidth="1"/>
    <col min="43" max="16384" width="8.7265625" style="4"/>
  </cols>
  <sheetData>
    <row r="1" spans="1:40" ht="22" customHeight="1" x14ac:dyDescent="0.2">
      <c r="A1" s="25"/>
      <c r="B1" s="3"/>
      <c r="C1" s="3"/>
      <c r="D1" s="3"/>
      <c r="E1" s="3"/>
      <c r="F1" s="3"/>
    </row>
    <row r="2" spans="1:40" ht="18" customHeight="1" x14ac:dyDescent="0.2">
      <c r="A2" s="198" t="s">
        <v>217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40" ht="37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40" s="64" customFormat="1" ht="17" customHeight="1" x14ac:dyDescent="0.2">
      <c r="A4" s="44" t="s">
        <v>1</v>
      </c>
      <c r="B4" s="90" t="s">
        <v>57</v>
      </c>
      <c r="C4" s="46">
        <f t="array" ref="C4:AM40">MMULT(V!C4:AM40,B!C4:AM40)</f>
        <v>0.50386751790057771</v>
      </c>
      <c r="D4" s="46">
        <v>1.8898159943442813E-5</v>
      </c>
      <c r="E4" s="46">
        <v>2.932006778068472E-2</v>
      </c>
      <c r="F4" s="46">
        <v>1.3822724226119003E-3</v>
      </c>
      <c r="G4" s="46">
        <v>2.2411135234451222E-3</v>
      </c>
      <c r="H4" s="46">
        <v>3.9745026115492384E-4</v>
      </c>
      <c r="I4" s="46">
        <v>1.9186250058782386E-6</v>
      </c>
      <c r="J4" s="46">
        <v>1.3573666804297699E-3</v>
      </c>
      <c r="K4" s="46">
        <v>6.9740586607317916E-5</v>
      </c>
      <c r="L4" s="46">
        <v>8.8763054619829625E-6</v>
      </c>
      <c r="M4" s="46">
        <v>2.1035164508884638E-5</v>
      </c>
      <c r="N4" s="46">
        <v>1.524028460715809E-5</v>
      </c>
      <c r="O4" s="46">
        <v>1.9439296431830652E-5</v>
      </c>
      <c r="P4" s="46">
        <v>1.4046204942329823E-5</v>
      </c>
      <c r="Q4" s="46">
        <v>2.8578901880232015E-5</v>
      </c>
      <c r="R4" s="46">
        <v>2.3013304597238838E-5</v>
      </c>
      <c r="S4" s="46">
        <v>3.2280912394221518E-5</v>
      </c>
      <c r="T4" s="46">
        <v>3.5320944021953884E-5</v>
      </c>
      <c r="U4" s="46">
        <v>4.4105287237618787E-5</v>
      </c>
      <c r="V4" s="46">
        <v>4.8860811292494811E-4</v>
      </c>
      <c r="W4" s="46">
        <v>1.8326472030703181E-4</v>
      </c>
      <c r="X4" s="46">
        <v>1.4245516163752156E-5</v>
      </c>
      <c r="Y4" s="46">
        <v>4.9215468760712032E-5</v>
      </c>
      <c r="Z4" s="46">
        <v>2.4883425842820925E-5</v>
      </c>
      <c r="AA4" s="46">
        <v>3.6336987954966289E-5</v>
      </c>
      <c r="AB4" s="46">
        <v>1.6891661127981196E-5</v>
      </c>
      <c r="AC4" s="46">
        <v>8.6141226429124722E-6</v>
      </c>
      <c r="AD4" s="46">
        <v>2.4311363055338212E-5</v>
      </c>
      <c r="AE4" s="46">
        <v>4.2462801449030406E-5</v>
      </c>
      <c r="AF4" s="46">
        <v>1.9914045875161264E-5</v>
      </c>
      <c r="AG4" s="46">
        <v>3.594580383706922E-4</v>
      </c>
      <c r="AH4" s="46">
        <v>4.4277727885371084E-4</v>
      </c>
      <c r="AI4" s="46">
        <v>4.0803240487601272E-4</v>
      </c>
      <c r="AJ4" s="46">
        <v>2.2773809562697279E-5</v>
      </c>
      <c r="AK4" s="46">
        <v>3.8772933770343243E-3</v>
      </c>
      <c r="AL4" s="46">
        <v>3.620258646700146E-4</v>
      </c>
      <c r="AM4" s="47">
        <v>5.1276169219390672E-5</v>
      </c>
      <c r="AN4" s="49"/>
    </row>
    <row r="5" spans="1:40" s="64" customFormat="1" ht="17" customHeight="1" x14ac:dyDescent="0.2">
      <c r="A5" s="44" t="s">
        <v>2</v>
      </c>
      <c r="B5" s="90" t="s">
        <v>58</v>
      </c>
      <c r="C5" s="46">
        <v>3.5333502252179213E-5</v>
      </c>
      <c r="D5" s="46">
        <v>0.55951160834857949</v>
      </c>
      <c r="E5" s="46">
        <v>2.4671720719025535E-5</v>
      </c>
      <c r="F5" s="46">
        <v>3.3276835756015458E-5</v>
      </c>
      <c r="G5" s="46">
        <v>4.171493965335104E-5</v>
      </c>
      <c r="H5" s="46">
        <v>5.8962925396858903E-5</v>
      </c>
      <c r="I5" s="46">
        <v>1.7208542805900245E-3</v>
      </c>
      <c r="J5" s="46">
        <v>3.0342314725422927E-5</v>
      </c>
      <c r="K5" s="46">
        <v>2.011681820931005E-4</v>
      </c>
      <c r="L5" s="46">
        <v>2.7393613973486822E-4</v>
      </c>
      <c r="M5" s="46">
        <v>9.7243285349136874E-5</v>
      </c>
      <c r="N5" s="46">
        <v>5.3087804824923633E-5</v>
      </c>
      <c r="O5" s="46">
        <v>2.8337773633458927E-5</v>
      </c>
      <c r="P5" s="46">
        <v>2.9077950977941308E-5</v>
      </c>
      <c r="Q5" s="46">
        <v>1.7763452647132395E-5</v>
      </c>
      <c r="R5" s="46">
        <v>3.5943387040616873E-5</v>
      </c>
      <c r="S5" s="46">
        <v>2.3174335538212543E-5</v>
      </c>
      <c r="T5" s="46">
        <v>1.390894682278104E-5</v>
      </c>
      <c r="U5" s="46">
        <v>2.9202315937722299E-5</v>
      </c>
      <c r="V5" s="46">
        <v>3.054232412412288E-5</v>
      </c>
      <c r="W5" s="46">
        <v>3.0900736278356499E-5</v>
      </c>
      <c r="X5" s="46">
        <v>9.8789572266509175E-4</v>
      </c>
      <c r="Y5" s="46">
        <v>6.9009171593926015E-5</v>
      </c>
      <c r="Z5" s="46">
        <v>7.0013257850635736E-5</v>
      </c>
      <c r="AA5" s="46">
        <v>2.1981399919902077E-5</v>
      </c>
      <c r="AB5" s="46">
        <v>9.437847737907492E-6</v>
      </c>
      <c r="AC5" s="46">
        <v>5.4797372830569503E-6</v>
      </c>
      <c r="AD5" s="46">
        <v>8.4492513719533726E-5</v>
      </c>
      <c r="AE5" s="46">
        <v>9.6163653131787017E-6</v>
      </c>
      <c r="AF5" s="46">
        <v>1.946631139693866E-5</v>
      </c>
      <c r="AG5" s="46">
        <v>1.6435925917147022E-5</v>
      </c>
      <c r="AH5" s="46">
        <v>1.6453153220853475E-5</v>
      </c>
      <c r="AI5" s="46">
        <v>1.1531864030069919E-5</v>
      </c>
      <c r="AJ5" s="46">
        <v>9.448465882751424E-6</v>
      </c>
      <c r="AK5" s="46">
        <v>3.1900224986003626E-5</v>
      </c>
      <c r="AL5" s="46">
        <v>1.6772518610680663E-5</v>
      </c>
      <c r="AM5" s="47">
        <v>1.7983896972178306E-5</v>
      </c>
      <c r="AN5" s="49"/>
    </row>
    <row r="6" spans="1:40" s="64" customFormat="1" ht="17" customHeight="1" x14ac:dyDescent="0.2">
      <c r="A6" s="44" t="s">
        <v>3</v>
      </c>
      <c r="B6" s="90" t="s">
        <v>59</v>
      </c>
      <c r="C6" s="46">
        <v>1.0759504367604884E-2</v>
      </c>
      <c r="D6" s="46">
        <v>1.4651751714666724E-5</v>
      </c>
      <c r="E6" s="46">
        <v>0.36872575193306423</v>
      </c>
      <c r="F6" s="46">
        <v>3.7025245366501181E-4</v>
      </c>
      <c r="G6" s="46">
        <v>2.1752184795561055E-4</v>
      </c>
      <c r="H6" s="46">
        <v>1.095410886359906E-3</v>
      </c>
      <c r="I6" s="46">
        <v>3.137959033407116E-6</v>
      </c>
      <c r="J6" s="46">
        <v>7.3740861344161125E-5</v>
      </c>
      <c r="K6" s="46">
        <v>8.6880570755837986E-5</v>
      </c>
      <c r="L6" s="46">
        <v>9.7160261972563425E-6</v>
      </c>
      <c r="M6" s="46">
        <v>1.4608704263284417E-5</v>
      </c>
      <c r="N6" s="46">
        <v>1.0157480519396999E-5</v>
      </c>
      <c r="O6" s="46">
        <v>1.1885522049891869E-5</v>
      </c>
      <c r="P6" s="46">
        <v>9.2645755230482076E-6</v>
      </c>
      <c r="Q6" s="46">
        <v>1.3289922437643692E-5</v>
      </c>
      <c r="R6" s="46">
        <v>1.3752192927968191E-5</v>
      </c>
      <c r="S6" s="46">
        <v>1.274562813186624E-5</v>
      </c>
      <c r="T6" s="46">
        <v>1.2598085816002176E-5</v>
      </c>
      <c r="U6" s="46">
        <v>1.1632599862757658E-5</v>
      </c>
      <c r="V6" s="46">
        <v>3.5334538013724761E-4</v>
      </c>
      <c r="W6" s="46">
        <v>2.4479897980165538E-5</v>
      </c>
      <c r="X6" s="46">
        <v>8.9701130444908761E-6</v>
      </c>
      <c r="Y6" s="46">
        <v>2.2771406913129927E-5</v>
      </c>
      <c r="Z6" s="46">
        <v>1.3071555521706922E-5</v>
      </c>
      <c r="AA6" s="46">
        <v>2.924807950632163E-5</v>
      </c>
      <c r="AB6" s="46">
        <v>1.6015986059475203E-5</v>
      </c>
      <c r="AC6" s="46">
        <v>1.083859943561552E-5</v>
      </c>
      <c r="AD6" s="46">
        <v>2.5280589494533328E-5</v>
      </c>
      <c r="AE6" s="46">
        <v>8.4404461734765697E-5</v>
      </c>
      <c r="AF6" s="46">
        <v>8.2056370575731818E-5</v>
      </c>
      <c r="AG6" s="46">
        <v>7.5207178708073391E-4</v>
      </c>
      <c r="AH6" s="46">
        <v>9.3769678743435266E-4</v>
      </c>
      <c r="AI6" s="46">
        <v>2.144268437649418E-4</v>
      </c>
      <c r="AJ6" s="46">
        <v>3.2862591918531325E-5</v>
      </c>
      <c r="AK6" s="46">
        <v>1.2648789243614723E-2</v>
      </c>
      <c r="AL6" s="46">
        <v>5.6093237341339012E-5</v>
      </c>
      <c r="AM6" s="47">
        <v>4.3675801891339741E-4</v>
      </c>
      <c r="AN6" s="49"/>
    </row>
    <row r="7" spans="1:40" s="64" customFormat="1" ht="17" customHeight="1" x14ac:dyDescent="0.2">
      <c r="A7" s="44" t="s">
        <v>4</v>
      </c>
      <c r="B7" s="90" t="s">
        <v>60</v>
      </c>
      <c r="C7" s="46">
        <v>1.5494559314633178E-4</v>
      </c>
      <c r="D7" s="46">
        <v>1.4185690747512379E-4</v>
      </c>
      <c r="E7" s="46">
        <v>8.0063433711842667E-5</v>
      </c>
      <c r="F7" s="46">
        <v>0.44523109141531314</v>
      </c>
      <c r="G7" s="46">
        <v>1.9287852245504559E-4</v>
      </c>
      <c r="H7" s="46">
        <v>9.8533692486882249E-5</v>
      </c>
      <c r="I7" s="46">
        <v>7.1788108458220701E-6</v>
      </c>
      <c r="J7" s="46">
        <v>2.0866125378047272E-4</v>
      </c>
      <c r="K7" s="46">
        <v>2.3476149784806412E-4</v>
      </c>
      <c r="L7" s="46">
        <v>3.8758579002141741E-5</v>
      </c>
      <c r="M7" s="46">
        <v>1.146050715203673E-4</v>
      </c>
      <c r="N7" s="46">
        <v>7.6669026424458102E-5</v>
      </c>
      <c r="O7" s="46">
        <v>8.4343549127561512E-5</v>
      </c>
      <c r="P7" s="46">
        <v>7.5393103202855293E-5</v>
      </c>
      <c r="Q7" s="46">
        <v>9.1596372451362458E-5</v>
      </c>
      <c r="R7" s="46">
        <v>2.0213410149622467E-4</v>
      </c>
      <c r="S7" s="46">
        <v>1.1477468292745829E-4</v>
      </c>
      <c r="T7" s="46">
        <v>9.8120146892724712E-5</v>
      </c>
      <c r="U7" s="46">
        <v>1.3847590384190189E-4</v>
      </c>
      <c r="V7" s="46">
        <v>3.0736313034991072E-4</v>
      </c>
      <c r="W7" s="46">
        <v>1.9918056428677293E-4</v>
      </c>
      <c r="X7" s="46">
        <v>2.9293462340116254E-5</v>
      </c>
      <c r="Y7" s="46">
        <v>9.2920686613933337E-5</v>
      </c>
      <c r="Z7" s="46">
        <v>1.4469705955023248E-4</v>
      </c>
      <c r="AA7" s="46">
        <v>2.022368040522706E-4</v>
      </c>
      <c r="AB7" s="46">
        <v>8.477102264136676E-5</v>
      </c>
      <c r="AC7" s="46">
        <v>1.4274350274718162E-5</v>
      </c>
      <c r="AD7" s="46">
        <v>1.0652208493214219E-4</v>
      </c>
      <c r="AE7" s="46">
        <v>6.8603817558512785E-5</v>
      </c>
      <c r="AF7" s="46">
        <v>2.1019629692257944E-4</v>
      </c>
      <c r="AG7" s="46">
        <v>5.1506793914404125E-5</v>
      </c>
      <c r="AH7" s="46">
        <v>1.7636923076917127E-4</v>
      </c>
      <c r="AI7" s="46">
        <v>9.1858765991433748E-4</v>
      </c>
      <c r="AJ7" s="46">
        <v>1.0081162855067437E-4</v>
      </c>
      <c r="AK7" s="46">
        <v>1.8508712727585716E-4</v>
      </c>
      <c r="AL7" s="46">
        <v>9.5165547565748371E-4</v>
      </c>
      <c r="AM7" s="47">
        <v>4.6776140473854602E-5</v>
      </c>
      <c r="AN7" s="49"/>
    </row>
    <row r="8" spans="1:40" s="64" customFormat="1" ht="17" customHeight="1" x14ac:dyDescent="0.2">
      <c r="A8" s="44" t="s">
        <v>5</v>
      </c>
      <c r="B8" s="90" t="s">
        <v>61</v>
      </c>
      <c r="C8" s="46">
        <v>5.2634947453046839E-3</v>
      </c>
      <c r="D8" s="46">
        <v>5.7961521101180613E-4</v>
      </c>
      <c r="E8" s="46">
        <v>2.5312032801982289E-3</v>
      </c>
      <c r="F8" s="46">
        <v>1.2162534312117773E-3</v>
      </c>
      <c r="G8" s="46">
        <v>0.43380282722368735</v>
      </c>
      <c r="H8" s="46">
        <v>3.1285197552447879E-3</v>
      </c>
      <c r="I8" s="46">
        <v>6.85150091288148E-5</v>
      </c>
      <c r="J8" s="46">
        <v>1.183185297331359E-3</v>
      </c>
      <c r="K8" s="46">
        <v>4.4682607146919696E-3</v>
      </c>
      <c r="L8" s="46">
        <v>3.4585455419432356E-4</v>
      </c>
      <c r="M8" s="46">
        <v>9.5103401176434158E-4</v>
      </c>
      <c r="N8" s="46">
        <v>1.0102017208214503E-3</v>
      </c>
      <c r="O8" s="46">
        <v>5.4621008683583246E-4</v>
      </c>
      <c r="P8" s="46">
        <v>5.5838365721476229E-4</v>
      </c>
      <c r="Q8" s="46">
        <v>8.0785148929936649E-4</v>
      </c>
      <c r="R8" s="46">
        <v>1.0203800970503072E-3</v>
      </c>
      <c r="S8" s="46">
        <v>1.1138217881533278E-3</v>
      </c>
      <c r="T8" s="46">
        <v>8.7430743715381505E-4</v>
      </c>
      <c r="U8" s="46">
        <v>5.0172568410286611E-4</v>
      </c>
      <c r="V8" s="46">
        <v>1.0185007263987243E-2</v>
      </c>
      <c r="W8" s="46">
        <v>6.7935573555763015E-3</v>
      </c>
      <c r="X8" s="46">
        <v>9.7390185345152234E-4</v>
      </c>
      <c r="Y8" s="46">
        <v>1.4132756204830804E-3</v>
      </c>
      <c r="Z8" s="46">
        <v>1.1213220090177829E-3</v>
      </c>
      <c r="AA8" s="46">
        <v>1.3921041645219893E-3</v>
      </c>
      <c r="AB8" s="46">
        <v>1.1658919969845165E-3</v>
      </c>
      <c r="AC8" s="46">
        <v>3.0763451319555977E-4</v>
      </c>
      <c r="AD8" s="46">
        <v>1.3781358520950316E-3</v>
      </c>
      <c r="AE8" s="46">
        <v>1.7730757880216599E-3</v>
      </c>
      <c r="AF8" s="46">
        <v>5.9140130104110499E-4</v>
      </c>
      <c r="AG8" s="46">
        <v>1.9642067681001091E-3</v>
      </c>
      <c r="AH8" s="46">
        <v>1.255709364622083E-3</v>
      </c>
      <c r="AI8" s="46">
        <v>3.1814936508206657E-3</v>
      </c>
      <c r="AJ8" s="46">
        <v>8.5935068427257159E-4</v>
      </c>
      <c r="AK8" s="46">
        <v>1.2033365705445332E-3</v>
      </c>
      <c r="AL8" s="46">
        <v>5.9780088749731557E-2</v>
      </c>
      <c r="AM8" s="47">
        <v>4.2855961281659799E-4</v>
      </c>
      <c r="AN8" s="49"/>
    </row>
    <row r="9" spans="1:40" s="64" customFormat="1" ht="17" customHeight="1" x14ac:dyDescent="0.2">
      <c r="A9" s="44" t="s">
        <v>6</v>
      </c>
      <c r="B9" s="90" t="s">
        <v>62</v>
      </c>
      <c r="C9" s="46">
        <v>3.2467291563864583E-3</v>
      </c>
      <c r="D9" s="46">
        <v>7.8649484626319472E-4</v>
      </c>
      <c r="E9" s="46">
        <v>1.1584540173393727E-3</v>
      </c>
      <c r="F9" s="46">
        <v>1.0799517949359676E-2</v>
      </c>
      <c r="G9" s="46">
        <v>2.6690452919714888E-3</v>
      </c>
      <c r="H9" s="46">
        <v>0.39055809174715733</v>
      </c>
      <c r="I9" s="46">
        <v>2.3272853921038492E-4</v>
      </c>
      <c r="J9" s="46">
        <v>1.3073642974471099E-2</v>
      </c>
      <c r="K9" s="46">
        <v>2.3134978738063214E-3</v>
      </c>
      <c r="L9" s="46">
        <v>5.2757071763816937E-4</v>
      </c>
      <c r="M9" s="46">
        <v>6.4585235045301289E-4</v>
      </c>
      <c r="N9" s="46">
        <v>6.8069864870251465E-4</v>
      </c>
      <c r="O9" s="46">
        <v>6.4837871807399937E-4</v>
      </c>
      <c r="P9" s="46">
        <v>4.8803681393404604E-4</v>
      </c>
      <c r="Q9" s="46">
        <v>1.931143621686217E-3</v>
      </c>
      <c r="R9" s="46">
        <v>1.3799051039491035E-3</v>
      </c>
      <c r="S9" s="46">
        <v>1.071640535122828E-3</v>
      </c>
      <c r="T9" s="46">
        <v>1.1667637379457808E-3</v>
      </c>
      <c r="U9" s="46">
        <v>1.5694762512613782E-3</v>
      </c>
      <c r="V9" s="46">
        <v>3.5362886500465052E-3</v>
      </c>
      <c r="W9" s="46">
        <v>6.5205431166073281E-4</v>
      </c>
      <c r="X9" s="46">
        <v>2.1332055704330073E-4</v>
      </c>
      <c r="Y9" s="46">
        <v>1.1291170159486723E-3</v>
      </c>
      <c r="Z9" s="46">
        <v>1.4018503817044929E-3</v>
      </c>
      <c r="AA9" s="46">
        <v>9.6519630540160316E-5</v>
      </c>
      <c r="AB9" s="46">
        <v>1.1228873042787038E-4</v>
      </c>
      <c r="AC9" s="46">
        <v>3.7237207445416486E-5</v>
      </c>
      <c r="AD9" s="46">
        <v>1.8576341526983114E-4</v>
      </c>
      <c r="AE9" s="46">
        <v>2.093667173734879E-4</v>
      </c>
      <c r="AF9" s="46">
        <v>1.6668848196340212E-4</v>
      </c>
      <c r="AG9" s="46">
        <v>1.4488327004008438E-3</v>
      </c>
      <c r="AH9" s="46">
        <v>1.1568852268893972E-2</v>
      </c>
      <c r="AI9" s="46">
        <v>3.4604729253859642E-4</v>
      </c>
      <c r="AJ9" s="46">
        <v>4.1283827385543687E-4</v>
      </c>
      <c r="AK9" s="46">
        <v>8.4371620912327555E-4</v>
      </c>
      <c r="AL9" s="46">
        <v>1.5151652014162372E-3</v>
      </c>
      <c r="AM9" s="47">
        <v>3.5720824460688035E-4</v>
      </c>
      <c r="AN9" s="49"/>
    </row>
    <row r="10" spans="1:40" s="64" customFormat="1" ht="17" customHeight="1" x14ac:dyDescent="0.2">
      <c r="A10" s="44" t="s">
        <v>7</v>
      </c>
      <c r="B10" s="90" t="s">
        <v>63</v>
      </c>
      <c r="C10" s="46">
        <v>4.2333610589176725E-3</v>
      </c>
      <c r="D10" s="46">
        <v>7.1327480831275512E-3</v>
      </c>
      <c r="E10" s="46">
        <v>2.1200223939414845E-3</v>
      </c>
      <c r="F10" s="46">
        <v>1.8492083085747916E-3</v>
      </c>
      <c r="G10" s="46">
        <v>1.7724417940036714E-3</v>
      </c>
      <c r="H10" s="46">
        <v>5.0080950501534367E-3</v>
      </c>
      <c r="I10" s="46">
        <v>0.41879401145196971</v>
      </c>
      <c r="J10" s="46">
        <v>1.0939596169432795E-3</v>
      </c>
      <c r="K10" s="46">
        <v>6.2160397445800569E-3</v>
      </c>
      <c r="L10" s="46">
        <v>7.2727498186920337E-3</v>
      </c>
      <c r="M10" s="46">
        <v>2.363336697698165E-3</v>
      </c>
      <c r="N10" s="46">
        <v>2.1509744905039616E-3</v>
      </c>
      <c r="O10" s="46">
        <v>1.0796320735572745E-3</v>
      </c>
      <c r="P10" s="46">
        <v>1.1491024433106002E-3</v>
      </c>
      <c r="Q10" s="46">
        <v>9.153121111828644E-4</v>
      </c>
      <c r="R10" s="46">
        <v>1.0096069383902838E-3</v>
      </c>
      <c r="S10" s="46">
        <v>1.0827639822097303E-3</v>
      </c>
      <c r="T10" s="46">
        <v>7.1548126798339558E-4</v>
      </c>
      <c r="U10" s="46">
        <v>1.3022597918586915E-3</v>
      </c>
      <c r="V10" s="46">
        <v>2.0615931470187769E-3</v>
      </c>
      <c r="W10" s="46">
        <v>2.9320149567469639E-3</v>
      </c>
      <c r="X10" s="46">
        <v>8.965905393178087E-3</v>
      </c>
      <c r="Y10" s="46">
        <v>4.512161414429788E-3</v>
      </c>
      <c r="Z10" s="46">
        <v>4.1475319540876937E-3</v>
      </c>
      <c r="AA10" s="46">
        <v>1.2343448729261785E-3</v>
      </c>
      <c r="AB10" s="46">
        <v>8.0766714136829303E-4</v>
      </c>
      <c r="AC10" s="46">
        <v>2.8122111174330386E-4</v>
      </c>
      <c r="AD10" s="46">
        <v>1.7497997290124381E-2</v>
      </c>
      <c r="AE10" s="46">
        <v>7.3337493240876355E-4</v>
      </c>
      <c r="AF10" s="46">
        <v>2.2834792235731155E-3</v>
      </c>
      <c r="AG10" s="46">
        <v>1.389391261859083E-3</v>
      </c>
      <c r="AH10" s="46">
        <v>1.0572324542626643E-3</v>
      </c>
      <c r="AI10" s="46">
        <v>1.4331166087412119E-3</v>
      </c>
      <c r="AJ10" s="46">
        <v>8.3367955513804538E-4</v>
      </c>
      <c r="AK10" s="46">
        <v>1.7486807237919466E-3</v>
      </c>
      <c r="AL10" s="46">
        <v>1.4496230578883724E-3</v>
      </c>
      <c r="AM10" s="47">
        <v>2.9590883324803825E-3</v>
      </c>
      <c r="AN10" s="49"/>
    </row>
    <row r="11" spans="1:40" s="64" customFormat="1" ht="17" customHeight="1" x14ac:dyDescent="0.2">
      <c r="A11" s="44" t="s">
        <v>8</v>
      </c>
      <c r="B11" s="90" t="s">
        <v>64</v>
      </c>
      <c r="C11" s="46">
        <v>3.4213460809734129E-3</v>
      </c>
      <c r="D11" s="46">
        <v>1.1283350056415374E-3</v>
      </c>
      <c r="E11" s="46">
        <v>3.8363068000918784E-3</v>
      </c>
      <c r="F11" s="46">
        <v>2.2118295229930462E-3</v>
      </c>
      <c r="G11" s="46">
        <v>4.5329269596936003E-3</v>
      </c>
      <c r="H11" s="46">
        <v>7.0464174414410757E-3</v>
      </c>
      <c r="I11" s="46">
        <v>8.6252019926736802E-5</v>
      </c>
      <c r="J11" s="46">
        <v>0.47434598228315555</v>
      </c>
      <c r="K11" s="46">
        <v>2.2078378849296892E-3</v>
      </c>
      <c r="L11" s="46">
        <v>4.141865158204574E-4</v>
      </c>
      <c r="M11" s="46">
        <v>1.3207674708172784E-3</v>
      </c>
      <c r="N11" s="46">
        <v>1.695864099253346E-3</v>
      </c>
      <c r="O11" s="46">
        <v>3.8736816490623689E-3</v>
      </c>
      <c r="P11" s="46">
        <v>2.2620079019717901E-3</v>
      </c>
      <c r="Q11" s="46">
        <v>6.4462787993550498E-3</v>
      </c>
      <c r="R11" s="46">
        <v>3.825888408152039E-3</v>
      </c>
      <c r="S11" s="46">
        <v>7.2685751251354127E-3</v>
      </c>
      <c r="T11" s="46">
        <v>8.875537029510076E-3</v>
      </c>
      <c r="U11" s="46">
        <v>1.2844108194509466E-2</v>
      </c>
      <c r="V11" s="46">
        <v>1.2573671964649352E-2</v>
      </c>
      <c r="W11" s="46">
        <v>3.1547471487602566E-3</v>
      </c>
      <c r="X11" s="46">
        <v>3.3776153703402495E-4</v>
      </c>
      <c r="Y11" s="46">
        <v>9.0113515060851763E-3</v>
      </c>
      <c r="Z11" s="46">
        <v>4.3718935316205774E-3</v>
      </c>
      <c r="AA11" s="46">
        <v>1.1711667961847761E-3</v>
      </c>
      <c r="AB11" s="46">
        <v>9.3957915227552613E-4</v>
      </c>
      <c r="AC11" s="46">
        <v>3.0427030484583915E-4</v>
      </c>
      <c r="AD11" s="46">
        <v>1.2138361472266246E-3</v>
      </c>
      <c r="AE11" s="46">
        <v>1.2892189878068103E-3</v>
      </c>
      <c r="AF11" s="46">
        <v>7.1984217262221334E-4</v>
      </c>
      <c r="AG11" s="46">
        <v>1.8991144130184319E-3</v>
      </c>
      <c r="AH11" s="46">
        <v>9.3711846946122534E-4</v>
      </c>
      <c r="AI11" s="46">
        <v>1.8588735940741064E-3</v>
      </c>
      <c r="AJ11" s="46">
        <v>1.7491331836823124E-3</v>
      </c>
      <c r="AK11" s="46">
        <v>9.6446497785565479E-4</v>
      </c>
      <c r="AL11" s="46">
        <v>1.0059026276335642E-2</v>
      </c>
      <c r="AM11" s="47">
        <v>6.9783820878945902E-4</v>
      </c>
      <c r="AN11" s="49"/>
    </row>
    <row r="12" spans="1:40" s="64" customFormat="1" ht="17" customHeight="1" x14ac:dyDescent="0.2">
      <c r="A12" s="44" t="s">
        <v>9</v>
      </c>
      <c r="B12" s="90" t="s">
        <v>65</v>
      </c>
      <c r="C12" s="46">
        <v>6.7642826678125136E-4</v>
      </c>
      <c r="D12" s="46">
        <v>1.3406783526352423E-4</v>
      </c>
      <c r="E12" s="46">
        <v>4.5884943910012664E-4</v>
      </c>
      <c r="F12" s="46">
        <v>2.502844664886708E-4</v>
      </c>
      <c r="G12" s="46">
        <v>4.5466027431439191E-4</v>
      </c>
      <c r="H12" s="46">
        <v>1.8290813634217441E-3</v>
      </c>
      <c r="I12" s="46">
        <v>2.3139728336863319E-4</v>
      </c>
      <c r="J12" s="46">
        <v>7.0688057161591433E-4</v>
      </c>
      <c r="K12" s="46">
        <v>0.51983323014059146</v>
      </c>
      <c r="L12" s="46">
        <v>1.6383330371705863E-3</v>
      </c>
      <c r="M12" s="46">
        <v>3.4234333284178234E-3</v>
      </c>
      <c r="N12" s="46">
        <v>1.5455840213114164E-3</v>
      </c>
      <c r="O12" s="46">
        <v>1.7586843008368614E-3</v>
      </c>
      <c r="P12" s="46">
        <v>1.8825055313578564E-3</v>
      </c>
      <c r="Q12" s="46">
        <v>1.7038012915713888E-3</v>
      </c>
      <c r="R12" s="46">
        <v>7.2250874871012264E-3</v>
      </c>
      <c r="S12" s="46">
        <v>1.6027034843259871E-3</v>
      </c>
      <c r="T12" s="46">
        <v>1.0528714521825877E-3</v>
      </c>
      <c r="U12" s="46">
        <v>2.757633443247331E-3</v>
      </c>
      <c r="V12" s="46">
        <v>1.4367813283269382E-3</v>
      </c>
      <c r="W12" s="46">
        <v>9.7331093201451224E-3</v>
      </c>
      <c r="X12" s="46">
        <v>3.1249540402806955E-4</v>
      </c>
      <c r="Y12" s="46">
        <v>1.7849990200514854E-3</v>
      </c>
      <c r="Z12" s="46">
        <v>2.2101665536179626E-4</v>
      </c>
      <c r="AA12" s="46">
        <v>1.2748042922128226E-4</v>
      </c>
      <c r="AB12" s="46">
        <v>1.0120414737631207E-4</v>
      </c>
      <c r="AC12" s="46">
        <v>1.697385292472657E-4</v>
      </c>
      <c r="AD12" s="46">
        <v>2.1285863732826505E-4</v>
      </c>
      <c r="AE12" s="46">
        <v>1.1338675912506957E-4</v>
      </c>
      <c r="AF12" s="46">
        <v>1.8884682983332925E-4</v>
      </c>
      <c r="AG12" s="46">
        <v>4.5339591154164722E-4</v>
      </c>
      <c r="AH12" s="46">
        <v>2.7900133054692861E-4</v>
      </c>
      <c r="AI12" s="46">
        <v>1.7276035240681672E-4</v>
      </c>
      <c r="AJ12" s="46">
        <v>2.3605009748213615E-4</v>
      </c>
      <c r="AK12" s="46">
        <v>3.0236281608581376E-4</v>
      </c>
      <c r="AL12" s="46">
        <v>1.2486974575328593E-3</v>
      </c>
      <c r="AM12" s="47">
        <v>7.2331999123110234E-4</v>
      </c>
      <c r="AN12" s="49"/>
    </row>
    <row r="13" spans="1:40" s="64" customFormat="1" ht="17" customHeight="1" x14ac:dyDescent="0.2">
      <c r="A13" s="44" t="s">
        <v>10</v>
      </c>
      <c r="B13" s="90" t="s">
        <v>66</v>
      </c>
      <c r="C13" s="46">
        <v>1.9247082836525831E-4</v>
      </c>
      <c r="D13" s="46">
        <v>7.271677307403901E-4</v>
      </c>
      <c r="E13" s="46">
        <v>3.2719525158879332E-4</v>
      </c>
      <c r="F13" s="46">
        <v>1.5495910483930171E-4</v>
      </c>
      <c r="G13" s="46">
        <v>2.146479237837757E-3</v>
      </c>
      <c r="H13" s="46">
        <v>4.743870743309143E-4</v>
      </c>
      <c r="I13" s="46">
        <v>2.9967065723880073E-5</v>
      </c>
      <c r="J13" s="46">
        <v>7.0099749152607665E-4</v>
      </c>
      <c r="K13" s="46">
        <v>1.5970921646919218E-3</v>
      </c>
      <c r="L13" s="46">
        <v>0.38637022058981713</v>
      </c>
      <c r="M13" s="46">
        <v>5.0538343919986103E-4</v>
      </c>
      <c r="N13" s="46">
        <v>4.1632043867277514E-2</v>
      </c>
      <c r="O13" s="46">
        <v>1.8503442632589712E-2</v>
      </c>
      <c r="P13" s="46">
        <v>1.9332562178040736E-2</v>
      </c>
      <c r="Q13" s="46">
        <v>7.3336032426920203E-3</v>
      </c>
      <c r="R13" s="46">
        <v>1.4112901390714101E-3</v>
      </c>
      <c r="S13" s="46">
        <v>1.1655449908174837E-2</v>
      </c>
      <c r="T13" s="46">
        <v>2.377571882901349E-3</v>
      </c>
      <c r="U13" s="46">
        <v>1.3263605495078696E-2</v>
      </c>
      <c r="V13" s="46">
        <v>1.5424404283893389E-3</v>
      </c>
      <c r="W13" s="46">
        <v>6.2622734400991547E-3</v>
      </c>
      <c r="X13" s="46">
        <v>2.369897634306851E-4</v>
      </c>
      <c r="Y13" s="46">
        <v>5.6565134446578795E-4</v>
      </c>
      <c r="Z13" s="46">
        <v>1.1105560999181663E-4</v>
      </c>
      <c r="AA13" s="46">
        <v>1.5899067532519721E-4</v>
      </c>
      <c r="AB13" s="46">
        <v>1.1478306574081897E-4</v>
      </c>
      <c r="AC13" s="46">
        <v>1.1864040730936812E-4</v>
      </c>
      <c r="AD13" s="46">
        <v>3.9989786203058778E-4</v>
      </c>
      <c r="AE13" s="46">
        <v>1.3981887293330184E-4</v>
      </c>
      <c r="AF13" s="46">
        <v>2.4428502994252384E-4</v>
      </c>
      <c r="AG13" s="46">
        <v>1.454858012777801E-4</v>
      </c>
      <c r="AH13" s="46">
        <v>1.1253256094123952E-4</v>
      </c>
      <c r="AI13" s="46">
        <v>1.5462071552670549E-4</v>
      </c>
      <c r="AJ13" s="46">
        <v>4.6610382949356194E-4</v>
      </c>
      <c r="AK13" s="46">
        <v>1.6066724052163342E-4</v>
      </c>
      <c r="AL13" s="46">
        <v>4.8528366503647379E-4</v>
      </c>
      <c r="AM13" s="47">
        <v>7.3646424217535544E-4</v>
      </c>
      <c r="AN13" s="49"/>
    </row>
    <row r="14" spans="1:40" s="64" customFormat="1" ht="17" customHeight="1" x14ac:dyDescent="0.2">
      <c r="A14" s="44" t="s">
        <v>11</v>
      </c>
      <c r="B14" s="90" t="s">
        <v>67</v>
      </c>
      <c r="C14" s="46">
        <v>2.662039004251572E-5</v>
      </c>
      <c r="D14" s="46">
        <v>5.3631303292524276E-5</v>
      </c>
      <c r="E14" s="46">
        <v>1.1081193112834478E-4</v>
      </c>
      <c r="F14" s="46">
        <v>2.3547160377977734E-5</v>
      </c>
      <c r="G14" s="46">
        <v>1.7559088387380479E-4</v>
      </c>
      <c r="H14" s="46">
        <v>3.0927768442496484E-4</v>
      </c>
      <c r="I14" s="46">
        <v>5.0862685196216135E-6</v>
      </c>
      <c r="J14" s="46">
        <v>1.8280334883028431E-4</v>
      </c>
      <c r="K14" s="46">
        <v>8.2254839125578123E-4</v>
      </c>
      <c r="L14" s="46">
        <v>6.9904142374476103E-4</v>
      </c>
      <c r="M14" s="46">
        <v>0.21599318901305281</v>
      </c>
      <c r="N14" s="46">
        <v>3.3276504166610105E-3</v>
      </c>
      <c r="O14" s="46">
        <v>2.1147938615137833E-3</v>
      </c>
      <c r="P14" s="46">
        <v>1.282121555363639E-3</v>
      </c>
      <c r="Q14" s="46">
        <v>2.2321484985442872E-3</v>
      </c>
      <c r="R14" s="46">
        <v>2.6726240133264968E-3</v>
      </c>
      <c r="S14" s="46">
        <v>4.0731686635938529E-3</v>
      </c>
      <c r="T14" s="46">
        <v>1.6714307143193025E-3</v>
      </c>
      <c r="U14" s="46">
        <v>1.8605432081388268E-3</v>
      </c>
      <c r="V14" s="46">
        <v>9.7714838814509739E-4</v>
      </c>
      <c r="W14" s="46">
        <v>7.2008444290136734E-4</v>
      </c>
      <c r="X14" s="46">
        <v>5.2171499987692259E-5</v>
      </c>
      <c r="Y14" s="46">
        <v>8.557596263439042E-5</v>
      </c>
      <c r="Z14" s="46">
        <v>2.0292878708751098E-5</v>
      </c>
      <c r="AA14" s="46">
        <v>2.2239711333624533E-5</v>
      </c>
      <c r="AB14" s="46">
        <v>2.2138961891813742E-5</v>
      </c>
      <c r="AC14" s="46">
        <v>1.5142200594996715E-5</v>
      </c>
      <c r="AD14" s="46">
        <v>4.7292110565502006E-5</v>
      </c>
      <c r="AE14" s="46">
        <v>3.0360423665832648E-5</v>
      </c>
      <c r="AF14" s="46">
        <v>4.3490446316369325E-5</v>
      </c>
      <c r="AG14" s="46">
        <v>3.9671684427851606E-5</v>
      </c>
      <c r="AH14" s="46">
        <v>1.2173770494017729E-4</v>
      </c>
      <c r="AI14" s="46">
        <v>4.1559713956413324E-5</v>
      </c>
      <c r="AJ14" s="46">
        <v>8.6696217427947579E-5</v>
      </c>
      <c r="AK14" s="46">
        <v>4.3141774444691257E-5</v>
      </c>
      <c r="AL14" s="46">
        <v>1.5544019771064559E-4</v>
      </c>
      <c r="AM14" s="47">
        <v>1.4636207507433101E-4</v>
      </c>
      <c r="AN14" s="49"/>
    </row>
    <row r="15" spans="1:40" s="64" customFormat="1" ht="17" customHeight="1" x14ac:dyDescent="0.2">
      <c r="A15" s="44" t="s">
        <v>12</v>
      </c>
      <c r="B15" s="90" t="s">
        <v>68</v>
      </c>
      <c r="C15" s="46">
        <v>9.9927747932258642E-4</v>
      </c>
      <c r="D15" s="46">
        <v>2.0296787311813919E-3</v>
      </c>
      <c r="E15" s="46">
        <v>3.1437003841250388E-3</v>
      </c>
      <c r="F15" s="46">
        <v>5.4336002004870174E-4</v>
      </c>
      <c r="G15" s="46">
        <v>3.7717306459819347E-3</v>
      </c>
      <c r="H15" s="46">
        <v>4.5346961906928343E-3</v>
      </c>
      <c r="I15" s="46">
        <v>1.7303847343367411E-4</v>
      </c>
      <c r="J15" s="46">
        <v>2.2588669829994024E-3</v>
      </c>
      <c r="K15" s="46">
        <v>3.5099395070156748E-3</v>
      </c>
      <c r="L15" s="46">
        <v>8.8530265137582158E-4</v>
      </c>
      <c r="M15" s="46">
        <v>1.5753356459624421E-3</v>
      </c>
      <c r="N15" s="46">
        <v>0.49206026822643117</v>
      </c>
      <c r="O15" s="46">
        <v>7.1189857157596282E-3</v>
      </c>
      <c r="P15" s="46">
        <v>8.3402780096456484E-3</v>
      </c>
      <c r="Q15" s="46">
        <v>1.3451479653149684E-2</v>
      </c>
      <c r="R15" s="46">
        <v>5.2909148095359381E-3</v>
      </c>
      <c r="S15" s="46">
        <v>9.9372925878040662E-3</v>
      </c>
      <c r="T15" s="46">
        <v>1.0249377759177957E-2</v>
      </c>
      <c r="U15" s="46">
        <v>3.1604037629918359E-3</v>
      </c>
      <c r="V15" s="46">
        <v>5.6986763684087728E-3</v>
      </c>
      <c r="W15" s="46">
        <v>2.3917412671995587E-2</v>
      </c>
      <c r="X15" s="46">
        <v>9.2214953488319853E-4</v>
      </c>
      <c r="Y15" s="46">
        <v>1.6610411843075012E-3</v>
      </c>
      <c r="Z15" s="46">
        <v>3.4804409721224004E-4</v>
      </c>
      <c r="AA15" s="46">
        <v>9.8291763701367752E-4</v>
      </c>
      <c r="AB15" s="46">
        <v>2.9973728508924502E-4</v>
      </c>
      <c r="AC15" s="46">
        <v>4.6374181891592508E-4</v>
      </c>
      <c r="AD15" s="46">
        <v>8.7880524386715355E-4</v>
      </c>
      <c r="AE15" s="46">
        <v>4.0658177860697175E-4</v>
      </c>
      <c r="AF15" s="46">
        <v>1.1271478471432238E-3</v>
      </c>
      <c r="AG15" s="46">
        <v>4.6891372272004446E-4</v>
      </c>
      <c r="AH15" s="46">
        <v>4.8602038280496799E-4</v>
      </c>
      <c r="AI15" s="46">
        <v>8.2832546647604072E-4</v>
      </c>
      <c r="AJ15" s="46">
        <v>6.3024281659113395E-4</v>
      </c>
      <c r="AK15" s="46">
        <v>1.0729310772673215E-3</v>
      </c>
      <c r="AL15" s="46">
        <v>1.2467547809111494E-3</v>
      </c>
      <c r="AM15" s="47">
        <v>1.313628570392397E-3</v>
      </c>
      <c r="AN15" s="49"/>
    </row>
    <row r="16" spans="1:40" s="64" customFormat="1" ht="17" customHeight="1" x14ac:dyDescent="0.2">
      <c r="A16" s="44" t="s">
        <v>13</v>
      </c>
      <c r="B16" s="90" t="s">
        <v>69</v>
      </c>
      <c r="C16" s="46">
        <v>7.1999393683359471E-5</v>
      </c>
      <c r="D16" s="46">
        <v>6.8722763550793935E-4</v>
      </c>
      <c r="E16" s="46">
        <v>9.560119916404052E-5</v>
      </c>
      <c r="F16" s="46">
        <v>7.943382305410932E-5</v>
      </c>
      <c r="G16" s="46">
        <v>1.075412255320062E-4</v>
      </c>
      <c r="H16" s="46">
        <v>1.3167586679387831E-4</v>
      </c>
      <c r="I16" s="46">
        <v>2.0865208964284022E-5</v>
      </c>
      <c r="J16" s="46">
        <v>1.7401386015846763E-4</v>
      </c>
      <c r="K16" s="46">
        <v>5.1455297980033856E-4</v>
      </c>
      <c r="L16" s="46">
        <v>1.1196637727637993E-4</v>
      </c>
      <c r="M16" s="46">
        <v>8.627687952431972E-5</v>
      </c>
      <c r="N16" s="46">
        <v>3.2615977666447451E-4</v>
      </c>
      <c r="O16" s="46">
        <v>0.47544011342272841</v>
      </c>
      <c r="P16" s="46">
        <v>6.8851049477177649E-3</v>
      </c>
      <c r="Q16" s="46">
        <v>4.450883028057598E-3</v>
      </c>
      <c r="R16" s="46">
        <v>4.5595964707871838E-4</v>
      </c>
      <c r="S16" s="46">
        <v>3.6360862791450775E-3</v>
      </c>
      <c r="T16" s="46">
        <v>5.5579416408507319E-4</v>
      </c>
      <c r="U16" s="46">
        <v>1.7558841344209857E-3</v>
      </c>
      <c r="V16" s="46">
        <v>1.3163421607140965E-4</v>
      </c>
      <c r="W16" s="46">
        <v>1.3687953278089431E-3</v>
      </c>
      <c r="X16" s="46">
        <v>1.5271196472539252E-4</v>
      </c>
      <c r="Y16" s="46">
        <v>3.1223645229282331E-3</v>
      </c>
      <c r="Z16" s="46">
        <v>1.5340623471924464E-4</v>
      </c>
      <c r="AA16" s="46">
        <v>1.4449342061407505E-4</v>
      </c>
      <c r="AB16" s="46">
        <v>2.0710860055911981E-4</v>
      </c>
      <c r="AC16" s="46">
        <v>7.4494194989425426E-5</v>
      </c>
      <c r="AD16" s="46">
        <v>2.6383742059269479E-4</v>
      </c>
      <c r="AE16" s="46">
        <v>2.6981510241022138E-4</v>
      </c>
      <c r="AF16" s="46">
        <v>2.1292207762315979E-4</v>
      </c>
      <c r="AG16" s="46">
        <v>2.0264583550264536E-4</v>
      </c>
      <c r="AH16" s="46">
        <v>1.1661730150335303E-4</v>
      </c>
      <c r="AI16" s="46">
        <v>1.4250694409349246E-4</v>
      </c>
      <c r="AJ16" s="46">
        <v>1.7203982380973957E-3</v>
      </c>
      <c r="AK16" s="46">
        <v>1.1817416812183377E-4</v>
      </c>
      <c r="AL16" s="46">
        <v>9.2920040184817955E-5</v>
      </c>
      <c r="AM16" s="47">
        <v>1.0925396490598643E-4</v>
      </c>
      <c r="AN16" s="49"/>
    </row>
    <row r="17" spans="1:40" s="64" customFormat="1" ht="17" customHeight="1" x14ac:dyDescent="0.2">
      <c r="A17" s="44" t="s">
        <v>14</v>
      </c>
      <c r="B17" s="90" t="s">
        <v>70</v>
      </c>
      <c r="C17" s="46">
        <v>1.1031609153596661E-4</v>
      </c>
      <c r="D17" s="46">
        <v>3.1987954232250799E-4</v>
      </c>
      <c r="E17" s="46">
        <v>1.5888907330214696E-4</v>
      </c>
      <c r="F17" s="46">
        <v>1.2471221784487999E-4</v>
      </c>
      <c r="G17" s="46">
        <v>1.5636144599346302E-4</v>
      </c>
      <c r="H17" s="46">
        <v>2.1483354044242898E-4</v>
      </c>
      <c r="I17" s="46">
        <v>3.22615633534493E-5</v>
      </c>
      <c r="J17" s="46">
        <v>8.1173186994366788E-4</v>
      </c>
      <c r="K17" s="46">
        <v>6.5557445685937468E-4</v>
      </c>
      <c r="L17" s="46">
        <v>1.5833812521571524E-4</v>
      </c>
      <c r="M17" s="46">
        <v>2.0778860902740466E-4</v>
      </c>
      <c r="N17" s="46">
        <v>3.2496654887985746E-4</v>
      </c>
      <c r="O17" s="46">
        <v>1.5861442142430303E-3</v>
      </c>
      <c r="P17" s="46">
        <v>0.52777364585090281</v>
      </c>
      <c r="Q17" s="46">
        <v>8.2330993188367216E-4</v>
      </c>
      <c r="R17" s="46">
        <v>9.3297219750416668E-4</v>
      </c>
      <c r="S17" s="46">
        <v>6.3102461621923362E-4</v>
      </c>
      <c r="T17" s="46">
        <v>5.0139952057040734E-4</v>
      </c>
      <c r="U17" s="46">
        <v>4.0758968668533048E-4</v>
      </c>
      <c r="V17" s="46">
        <v>2.0219522215074849E-4</v>
      </c>
      <c r="W17" s="46">
        <v>3.3687603508674005E-4</v>
      </c>
      <c r="X17" s="46">
        <v>2.1529339043364248E-4</v>
      </c>
      <c r="Y17" s="46">
        <v>6.6869468040175919E-4</v>
      </c>
      <c r="Z17" s="46">
        <v>2.2086363718553303E-4</v>
      </c>
      <c r="AA17" s="46">
        <v>2.3681309002790776E-4</v>
      </c>
      <c r="AB17" s="46">
        <v>3.6413578194108634E-4</v>
      </c>
      <c r="AC17" s="46">
        <v>1.0248210559866295E-4</v>
      </c>
      <c r="AD17" s="46">
        <v>3.8525660392106268E-4</v>
      </c>
      <c r="AE17" s="46">
        <v>4.7829769643308761E-4</v>
      </c>
      <c r="AF17" s="46">
        <v>2.5849948471400833E-4</v>
      </c>
      <c r="AG17" s="46">
        <v>3.1963205935171823E-4</v>
      </c>
      <c r="AH17" s="46">
        <v>1.5975767924198645E-4</v>
      </c>
      <c r="AI17" s="46">
        <v>2.4359083159045854E-4</v>
      </c>
      <c r="AJ17" s="46">
        <v>3.2004773354168035E-3</v>
      </c>
      <c r="AK17" s="46">
        <v>1.5551772229418397E-4</v>
      </c>
      <c r="AL17" s="46">
        <v>1.21359913639045E-4</v>
      </c>
      <c r="AM17" s="47">
        <v>1.4559386312639678E-4</v>
      </c>
      <c r="AN17" s="49"/>
    </row>
    <row r="18" spans="1:40" s="64" customFormat="1" ht="17" customHeight="1" x14ac:dyDescent="0.2">
      <c r="A18" s="44" t="s">
        <v>15</v>
      </c>
      <c r="B18" s="90" t="s">
        <v>71</v>
      </c>
      <c r="C18" s="46">
        <v>2.3478793306598663E-5</v>
      </c>
      <c r="D18" s="46">
        <v>3.0927129937416841E-5</v>
      </c>
      <c r="E18" s="46">
        <v>2.9923763330658093E-5</v>
      </c>
      <c r="F18" s="46">
        <v>2.6526913679427696E-5</v>
      </c>
      <c r="G18" s="46">
        <v>2.6345029411533297E-5</v>
      </c>
      <c r="H18" s="46">
        <v>3.4366316854042138E-5</v>
      </c>
      <c r="I18" s="46">
        <v>4.7535189212280778E-6</v>
      </c>
      <c r="J18" s="46">
        <v>2.8239294645736482E-5</v>
      </c>
      <c r="K18" s="46">
        <v>3.41697500131698E-5</v>
      </c>
      <c r="L18" s="46">
        <v>1.4444702352734077E-5</v>
      </c>
      <c r="M18" s="46">
        <v>2.1635989334125283E-5</v>
      </c>
      <c r="N18" s="46">
        <v>2.3230632546866184E-5</v>
      </c>
      <c r="O18" s="46">
        <v>3.7781578947429566E-4</v>
      </c>
      <c r="P18" s="46">
        <v>4.2221378981074887E-4</v>
      </c>
      <c r="Q18" s="46">
        <v>0.40606292822458806</v>
      </c>
      <c r="R18" s="46">
        <v>3.5651914854669114E-5</v>
      </c>
      <c r="S18" s="46">
        <v>9.6128347324165629E-5</v>
      </c>
      <c r="T18" s="46">
        <v>1.4376738576222947E-4</v>
      </c>
      <c r="U18" s="46">
        <v>6.0578835983519411E-5</v>
      </c>
      <c r="V18" s="46">
        <v>4.8324063325126257E-5</v>
      </c>
      <c r="W18" s="46">
        <v>6.4527855343700559E-5</v>
      </c>
      <c r="X18" s="46">
        <v>3.0118200178177062E-5</v>
      </c>
      <c r="Y18" s="46">
        <v>9.5674318583836442E-5</v>
      </c>
      <c r="Z18" s="46">
        <v>4.037439175914201E-5</v>
      </c>
      <c r="AA18" s="46">
        <v>1.413565884447568E-4</v>
      </c>
      <c r="AB18" s="46">
        <v>5.8787405912119019E-5</v>
      </c>
      <c r="AC18" s="46">
        <v>1.5612065815807389E-5</v>
      </c>
      <c r="AD18" s="46">
        <v>6.1528760054538022E-5</v>
      </c>
      <c r="AE18" s="46">
        <v>7.8668480301762676E-5</v>
      </c>
      <c r="AF18" s="46">
        <v>2.9369684690217792E-4</v>
      </c>
      <c r="AG18" s="46">
        <v>5.7217600190205178E-5</v>
      </c>
      <c r="AH18" s="46">
        <v>1.2053838944914817E-3</v>
      </c>
      <c r="AI18" s="46">
        <v>4.6963127728939158E-5</v>
      </c>
      <c r="AJ18" s="46">
        <v>4.216320849729085E-4</v>
      </c>
      <c r="AK18" s="46">
        <v>1.1881240837427487E-4</v>
      </c>
      <c r="AL18" s="46">
        <v>2.2600483253602788E-3</v>
      </c>
      <c r="AM18" s="47">
        <v>4.7853821988898935E-5</v>
      </c>
      <c r="AN18" s="49"/>
    </row>
    <row r="19" spans="1:40" s="64" customFormat="1" ht="17" customHeight="1" x14ac:dyDescent="0.2">
      <c r="A19" s="44" t="s">
        <v>16</v>
      </c>
      <c r="B19" s="90" t="s">
        <v>72</v>
      </c>
      <c r="C19" s="46">
        <v>3.6232621874198432E-5</v>
      </c>
      <c r="D19" s="46">
        <v>6.7880142182055647E-5</v>
      </c>
      <c r="E19" s="46">
        <v>5.1982990320417771E-5</v>
      </c>
      <c r="F19" s="46">
        <v>4.0477156565092304E-5</v>
      </c>
      <c r="G19" s="46">
        <v>4.4807798974502294E-5</v>
      </c>
      <c r="H19" s="46">
        <v>6.7852701747066367E-5</v>
      </c>
      <c r="I19" s="46">
        <v>9.0247297941069502E-6</v>
      </c>
      <c r="J19" s="46">
        <v>5.2334181272925887E-5</v>
      </c>
      <c r="K19" s="46">
        <v>6.8753967585358933E-5</v>
      </c>
      <c r="L19" s="46">
        <v>2.7025412081420781E-5</v>
      </c>
      <c r="M19" s="46">
        <v>4.4815575605965707E-5</v>
      </c>
      <c r="N19" s="46">
        <v>5.5985617501281562E-4</v>
      </c>
      <c r="O19" s="46">
        <v>1.2978340509378389E-3</v>
      </c>
      <c r="P19" s="46">
        <v>1.1196093836796186E-3</v>
      </c>
      <c r="Q19" s="46">
        <v>7.3494669337135004E-3</v>
      </c>
      <c r="R19" s="46">
        <v>0.40793907062429863</v>
      </c>
      <c r="S19" s="46">
        <v>4.9654563683925231E-3</v>
      </c>
      <c r="T19" s="46">
        <v>2.0301757131213134E-2</v>
      </c>
      <c r="U19" s="46">
        <v>1.1398324261525424E-3</v>
      </c>
      <c r="V19" s="46">
        <v>2.1433854713597366E-4</v>
      </c>
      <c r="W19" s="46">
        <v>1.6663904579854294E-4</v>
      </c>
      <c r="X19" s="46">
        <v>6.6601715741240074E-5</v>
      </c>
      <c r="Y19" s="46">
        <v>1.8203235828420446E-4</v>
      </c>
      <c r="Z19" s="46">
        <v>7.154027287099202E-5</v>
      </c>
      <c r="AA19" s="46">
        <v>8.0209724796484146E-5</v>
      </c>
      <c r="AB19" s="46">
        <v>1.2001769493713593E-4</v>
      </c>
      <c r="AC19" s="46">
        <v>3.2974279825876175E-5</v>
      </c>
      <c r="AD19" s="46">
        <v>1.2909969134048392E-4</v>
      </c>
      <c r="AE19" s="46">
        <v>1.9250741733738497E-4</v>
      </c>
      <c r="AF19" s="46">
        <v>1.7791543407140551E-4</v>
      </c>
      <c r="AG19" s="46">
        <v>2.2670480416121504E-4</v>
      </c>
      <c r="AH19" s="46">
        <v>7.4255130965563182E-5</v>
      </c>
      <c r="AI19" s="46">
        <v>8.5472182628159134E-5</v>
      </c>
      <c r="AJ19" s="46">
        <v>9.4138478820601822E-4</v>
      </c>
      <c r="AK19" s="46">
        <v>5.4609522501151637E-5</v>
      </c>
      <c r="AL19" s="46">
        <v>2.0536761625678523E-3</v>
      </c>
      <c r="AM19" s="47">
        <v>5.7852866444658738E-5</v>
      </c>
      <c r="AN19" s="49"/>
    </row>
    <row r="20" spans="1:40" s="64" customFormat="1" ht="17" customHeight="1" x14ac:dyDescent="0.2">
      <c r="A20" s="44" t="s">
        <v>17</v>
      </c>
      <c r="B20" s="90" t="s">
        <v>73</v>
      </c>
      <c r="C20" s="46">
        <v>1.1927119542097003E-4</v>
      </c>
      <c r="D20" s="46">
        <v>2.7400101448664795E-4</v>
      </c>
      <c r="E20" s="46">
        <v>9.4578033212266638E-5</v>
      </c>
      <c r="F20" s="46">
        <v>7.715722798928707E-5</v>
      </c>
      <c r="G20" s="46">
        <v>1.1675073981876829E-4</v>
      </c>
      <c r="H20" s="46">
        <v>1.1859200379333372E-4</v>
      </c>
      <c r="I20" s="46">
        <v>1.9990904037812164E-5</v>
      </c>
      <c r="J20" s="46">
        <v>1.1068348721836933E-4</v>
      </c>
      <c r="K20" s="46">
        <v>1.3941414274982149E-4</v>
      </c>
      <c r="L20" s="46">
        <v>6.4503358216861232E-5</v>
      </c>
      <c r="M20" s="46">
        <v>8.4020764937241396E-5</v>
      </c>
      <c r="N20" s="46">
        <v>2.6444144323403945E-4</v>
      </c>
      <c r="O20" s="46">
        <v>5.7518522240226043E-3</v>
      </c>
      <c r="P20" s="46">
        <v>6.1615819696992733E-3</v>
      </c>
      <c r="Q20" s="46">
        <v>4.8016352892699945E-3</v>
      </c>
      <c r="R20" s="46">
        <v>1.5895097095005967E-3</v>
      </c>
      <c r="S20" s="46">
        <v>0.38573106886508585</v>
      </c>
      <c r="T20" s="46">
        <v>3.2145734643821105E-3</v>
      </c>
      <c r="U20" s="46">
        <v>1.4157087446241348E-2</v>
      </c>
      <c r="V20" s="46">
        <v>2.7682281415355802E-4</v>
      </c>
      <c r="W20" s="46">
        <v>1.9159251563140858E-3</v>
      </c>
      <c r="X20" s="46">
        <v>1.5961539766561728E-4</v>
      </c>
      <c r="Y20" s="46">
        <v>4.6677087012656106E-4</v>
      </c>
      <c r="Z20" s="46">
        <v>1.2941302019108054E-4</v>
      </c>
      <c r="AA20" s="46">
        <v>1.7832972401126145E-4</v>
      </c>
      <c r="AB20" s="46">
        <v>1.935688484311302E-4</v>
      </c>
      <c r="AC20" s="46">
        <v>8.135461387059774E-5</v>
      </c>
      <c r="AD20" s="46">
        <v>4.0462838676400719E-4</v>
      </c>
      <c r="AE20" s="46">
        <v>2.7522113828029149E-4</v>
      </c>
      <c r="AF20" s="46">
        <v>4.870958928315544E-4</v>
      </c>
      <c r="AG20" s="46">
        <v>2.594103530162825E-4</v>
      </c>
      <c r="AH20" s="46">
        <v>1.1743174389216469E-4</v>
      </c>
      <c r="AI20" s="46">
        <v>1.3425021489999565E-4</v>
      </c>
      <c r="AJ20" s="46">
        <v>1.5415005512448474E-3</v>
      </c>
      <c r="AK20" s="46">
        <v>1.197395434701383E-4</v>
      </c>
      <c r="AL20" s="46">
        <v>1.1924054127200198E-4</v>
      </c>
      <c r="AM20" s="47">
        <v>1.9259644199246906E-4</v>
      </c>
      <c r="AN20" s="49"/>
    </row>
    <row r="21" spans="1:40" s="64" customFormat="1" ht="17" customHeight="1" x14ac:dyDescent="0.2">
      <c r="A21" s="44" t="s">
        <v>18</v>
      </c>
      <c r="B21" s="90" t="s">
        <v>74</v>
      </c>
      <c r="C21" s="46">
        <v>1.5879640833655095E-6</v>
      </c>
      <c r="D21" s="46">
        <v>2.2363761779278231E-6</v>
      </c>
      <c r="E21" s="46">
        <v>1.7464834736057848E-6</v>
      </c>
      <c r="F21" s="46">
        <v>1.4300722806433146E-6</v>
      </c>
      <c r="G21" s="46">
        <v>1.485863954947667E-6</v>
      </c>
      <c r="H21" s="46">
        <v>2.4756586685220902E-6</v>
      </c>
      <c r="I21" s="46">
        <v>4.8606114188344473E-7</v>
      </c>
      <c r="J21" s="46">
        <v>1.6191788796026659E-6</v>
      </c>
      <c r="K21" s="46">
        <v>2.3724936803947636E-6</v>
      </c>
      <c r="L21" s="46">
        <v>1.0423761930331172E-6</v>
      </c>
      <c r="M21" s="46">
        <v>1.2730860311459946E-6</v>
      </c>
      <c r="N21" s="46">
        <v>1.5893058190296195E-6</v>
      </c>
      <c r="O21" s="46">
        <v>3.4063063048648471E-5</v>
      </c>
      <c r="P21" s="46">
        <v>4.917239968363374E-6</v>
      </c>
      <c r="Q21" s="46">
        <v>2.1194839340136094E-6</v>
      </c>
      <c r="R21" s="46">
        <v>2.4186625847418988E-6</v>
      </c>
      <c r="S21" s="46">
        <v>2.2553147644574342E-6</v>
      </c>
      <c r="T21" s="46">
        <v>0.30842249207693029</v>
      </c>
      <c r="U21" s="46">
        <v>1.4768088304965642E-4</v>
      </c>
      <c r="V21" s="46">
        <v>1.8696767392159208E-6</v>
      </c>
      <c r="W21" s="46">
        <v>2.7565844184600185E-5</v>
      </c>
      <c r="X21" s="46">
        <v>2.48710576981326E-6</v>
      </c>
      <c r="Y21" s="46">
        <v>5.5112743958998078E-6</v>
      </c>
      <c r="Z21" s="46">
        <v>2.2644927261356186E-6</v>
      </c>
      <c r="AA21" s="46">
        <v>5.3396599155356139E-6</v>
      </c>
      <c r="AB21" s="46">
        <v>4.3536247228314253E-6</v>
      </c>
      <c r="AC21" s="46">
        <v>2.1105615550547943E-6</v>
      </c>
      <c r="AD21" s="46">
        <v>5.9288593589767478E-6</v>
      </c>
      <c r="AE21" s="46">
        <v>6.106432431102453E-6</v>
      </c>
      <c r="AF21" s="46">
        <v>2.2497765800643705E-5</v>
      </c>
      <c r="AG21" s="46">
        <v>4.9372906358001532E-6</v>
      </c>
      <c r="AH21" s="46">
        <v>1.6779950615183827E-6</v>
      </c>
      <c r="AI21" s="46">
        <v>2.7898192525197656E-6</v>
      </c>
      <c r="AJ21" s="46">
        <v>2.1205057621532916E-5</v>
      </c>
      <c r="AK21" s="46">
        <v>2.978540591591267E-6</v>
      </c>
      <c r="AL21" s="46">
        <v>1.7028388902446268E-6</v>
      </c>
      <c r="AM21" s="47">
        <v>3.7366649680555261E-6</v>
      </c>
      <c r="AN21" s="49"/>
    </row>
    <row r="22" spans="1:40" s="64" customFormat="1" ht="17" customHeight="1" x14ac:dyDescent="0.2">
      <c r="A22" s="44" t="s">
        <v>19</v>
      </c>
      <c r="B22" s="90" t="s">
        <v>75</v>
      </c>
      <c r="C22" s="46">
        <v>6.9820736497562313E-4</v>
      </c>
      <c r="D22" s="46">
        <v>8.1287711882650532E-4</v>
      </c>
      <c r="E22" s="46">
        <v>3.2587098467251434E-4</v>
      </c>
      <c r="F22" s="46">
        <v>2.1243280952964688E-4</v>
      </c>
      <c r="G22" s="46">
        <v>2.6649456768569851E-4</v>
      </c>
      <c r="H22" s="46">
        <v>2.924984051879576E-4</v>
      </c>
      <c r="I22" s="46">
        <v>8.8007514877424414E-5</v>
      </c>
      <c r="J22" s="46">
        <v>2.2582456816895989E-4</v>
      </c>
      <c r="K22" s="46">
        <v>3.7877232992736937E-4</v>
      </c>
      <c r="L22" s="46">
        <v>1.7949922148115119E-4</v>
      </c>
      <c r="M22" s="46">
        <v>2.3392786678336374E-4</v>
      </c>
      <c r="N22" s="46">
        <v>2.1774183868394719E-4</v>
      </c>
      <c r="O22" s="46">
        <v>2.5309329694651574E-4</v>
      </c>
      <c r="P22" s="46">
        <v>2.2396910974002251E-4</v>
      </c>
      <c r="Q22" s="46">
        <v>2.3211901211664683E-4</v>
      </c>
      <c r="R22" s="46">
        <v>2.3367624313803246E-4</v>
      </c>
      <c r="S22" s="46">
        <v>2.3912148428579665E-4</v>
      </c>
      <c r="T22" s="46">
        <v>2.2948742311955334E-4</v>
      </c>
      <c r="U22" s="46">
        <v>0.29894276161715255</v>
      </c>
      <c r="V22" s="46">
        <v>4.3243248906869636E-4</v>
      </c>
      <c r="W22" s="46">
        <v>4.2872824477649689E-4</v>
      </c>
      <c r="X22" s="46">
        <v>3.2235119485208083E-4</v>
      </c>
      <c r="Y22" s="46">
        <v>6.5249948710491756E-4</v>
      </c>
      <c r="Z22" s="46">
        <v>4.2509090746528926E-4</v>
      </c>
      <c r="AA22" s="46">
        <v>3.7412472359730532E-4</v>
      </c>
      <c r="AB22" s="46">
        <v>4.6755132546180857E-4</v>
      </c>
      <c r="AC22" s="46">
        <v>1.1935208949528333E-4</v>
      </c>
      <c r="AD22" s="46">
        <v>3.7256353142389991E-3</v>
      </c>
      <c r="AE22" s="46">
        <v>5.4740921374916464E-4</v>
      </c>
      <c r="AF22" s="46">
        <v>1.3732326582472124E-3</v>
      </c>
      <c r="AG22" s="46">
        <v>4.1456810019017119E-4</v>
      </c>
      <c r="AH22" s="46">
        <v>2.143750765025847E-4</v>
      </c>
      <c r="AI22" s="46">
        <v>3.58294948479523E-4</v>
      </c>
      <c r="AJ22" s="46">
        <v>3.2223275739571441E-3</v>
      </c>
      <c r="AK22" s="46">
        <v>2.735980881611623E-4</v>
      </c>
      <c r="AL22" s="46">
        <v>3.1216424814544823E-4</v>
      </c>
      <c r="AM22" s="47">
        <v>3.9552258984047132E-4</v>
      </c>
      <c r="AN22" s="49"/>
    </row>
    <row r="23" spans="1:40" s="64" customFormat="1" ht="17" customHeight="1" x14ac:dyDescent="0.2">
      <c r="A23" s="44" t="s">
        <v>20</v>
      </c>
      <c r="B23" s="90" t="s">
        <v>76</v>
      </c>
      <c r="C23" s="46">
        <v>5.0240223121874802E-4</v>
      </c>
      <c r="D23" s="46">
        <v>8.681310798613034E-4</v>
      </c>
      <c r="E23" s="46">
        <v>1.4118852846764008E-3</v>
      </c>
      <c r="F23" s="46">
        <v>1.6419050042211858E-3</v>
      </c>
      <c r="G23" s="46">
        <v>1.8256764345250432E-3</v>
      </c>
      <c r="H23" s="46">
        <v>1.0165076891971933E-3</v>
      </c>
      <c r="I23" s="46">
        <v>1.9934108850319746E-4</v>
      </c>
      <c r="J23" s="46">
        <v>1.0338008358662183E-3</v>
      </c>
      <c r="K23" s="46">
        <v>1.9080389045060243E-3</v>
      </c>
      <c r="L23" s="46">
        <v>2.2839209085588029E-3</v>
      </c>
      <c r="M23" s="46">
        <v>8.958489636015159E-3</v>
      </c>
      <c r="N23" s="46">
        <v>1.2668203421282536E-3</v>
      </c>
      <c r="O23" s="46">
        <v>6.2981082324017835E-4</v>
      </c>
      <c r="P23" s="46">
        <v>1.1421644888575081E-3</v>
      </c>
      <c r="Q23" s="46">
        <v>1.0004520765328651E-3</v>
      </c>
      <c r="R23" s="46">
        <v>7.8404370360976301E-4</v>
      </c>
      <c r="S23" s="46">
        <v>9.0046781900445221E-4</v>
      </c>
      <c r="T23" s="46">
        <v>9.2056753406649986E-4</v>
      </c>
      <c r="U23" s="46">
        <v>6.3408929313108842E-4</v>
      </c>
      <c r="V23" s="46">
        <v>0.47163014048764967</v>
      </c>
      <c r="W23" s="46">
        <v>9.0327086153615867E-4</v>
      </c>
      <c r="X23" s="46">
        <v>1.7566703305113942E-3</v>
      </c>
      <c r="Y23" s="46">
        <v>1.253521577611962E-3</v>
      </c>
      <c r="Z23" s="46">
        <v>1.300967390753109E-3</v>
      </c>
      <c r="AA23" s="46">
        <v>1.0703776538523999E-3</v>
      </c>
      <c r="AB23" s="46">
        <v>2.7815410696621534E-3</v>
      </c>
      <c r="AC23" s="46">
        <v>2.5798492873951693E-4</v>
      </c>
      <c r="AD23" s="46">
        <v>6.4733837733502793E-4</v>
      </c>
      <c r="AE23" s="46">
        <v>3.3342429877023113E-3</v>
      </c>
      <c r="AF23" s="46">
        <v>1.3254310551869721E-3</v>
      </c>
      <c r="AG23" s="46">
        <v>4.1293280282345985E-3</v>
      </c>
      <c r="AH23" s="46">
        <v>8.0106974286686119E-4</v>
      </c>
      <c r="AI23" s="46">
        <v>6.4993202332612673E-3</v>
      </c>
      <c r="AJ23" s="46">
        <v>1.3815517874488817E-3</v>
      </c>
      <c r="AK23" s="46">
        <v>1.1650275894803674E-3</v>
      </c>
      <c r="AL23" s="46">
        <v>2.0543076545409076E-2</v>
      </c>
      <c r="AM23" s="47">
        <v>5.1108354780865224E-4</v>
      </c>
      <c r="AN23" s="49"/>
    </row>
    <row r="24" spans="1:40" s="64" customFormat="1" ht="17" customHeight="1" x14ac:dyDescent="0.2">
      <c r="A24" s="44" t="s">
        <v>21</v>
      </c>
      <c r="B24" s="90" t="s">
        <v>77</v>
      </c>
      <c r="C24" s="46">
        <v>2.8108632533424133E-3</v>
      </c>
      <c r="D24" s="46">
        <v>3.0645998200226898E-3</v>
      </c>
      <c r="E24" s="46">
        <v>1.3399099560400052E-3</v>
      </c>
      <c r="F24" s="46">
        <v>2.520537998065695E-3</v>
      </c>
      <c r="G24" s="46">
        <v>3.7415785778545036E-3</v>
      </c>
      <c r="H24" s="46">
        <v>2.9204384884856673E-3</v>
      </c>
      <c r="I24" s="46">
        <v>5.5818935267807495E-4</v>
      </c>
      <c r="J24" s="46">
        <v>3.3943708596716519E-3</v>
      </c>
      <c r="K24" s="46">
        <v>4.3230005941371757E-3</v>
      </c>
      <c r="L24" s="46">
        <v>4.5088648160534883E-3</v>
      </c>
      <c r="M24" s="46">
        <v>3.5716310006177099E-3</v>
      </c>
      <c r="N24" s="46">
        <v>3.3646048377419593E-3</v>
      </c>
      <c r="O24" s="46">
        <v>2.0072044774392386E-3</v>
      </c>
      <c r="P24" s="46">
        <v>1.8718960206926E-3</v>
      </c>
      <c r="Q24" s="46">
        <v>1.6267129066913431E-3</v>
      </c>
      <c r="R24" s="46">
        <v>2.5960561783170051E-3</v>
      </c>
      <c r="S24" s="46">
        <v>2.3736666347956188E-3</v>
      </c>
      <c r="T24" s="46">
        <v>1.9679905450085936E-3</v>
      </c>
      <c r="U24" s="46">
        <v>1.3329804579456411E-3</v>
      </c>
      <c r="V24" s="46">
        <v>2.1247247555518786E-3</v>
      </c>
      <c r="W24" s="46">
        <v>0.48642494345452281</v>
      </c>
      <c r="X24" s="46">
        <v>1.3524016961757498E-2</v>
      </c>
      <c r="Y24" s="46">
        <v>2.456434845906889E-2</v>
      </c>
      <c r="Z24" s="46">
        <v>3.101553337835683E-3</v>
      </c>
      <c r="AA24" s="46">
        <v>2.8077792269028939E-3</v>
      </c>
      <c r="AB24" s="46">
        <v>2.6579162257347523E-3</v>
      </c>
      <c r="AC24" s="46">
        <v>7.2470282608418238E-3</v>
      </c>
      <c r="AD24" s="46">
        <v>6.1261157613580475E-3</v>
      </c>
      <c r="AE24" s="46">
        <v>2.8474313665045013E-3</v>
      </c>
      <c r="AF24" s="46">
        <v>4.9081606666551087E-3</v>
      </c>
      <c r="AG24" s="46">
        <v>4.3217265064287736E-3</v>
      </c>
      <c r="AH24" s="46">
        <v>2.2592772592750542E-3</v>
      </c>
      <c r="AI24" s="46">
        <v>1.5621306100183328E-3</v>
      </c>
      <c r="AJ24" s="46">
        <v>1.3892051460905196E-3</v>
      </c>
      <c r="AK24" s="46">
        <v>2.6806096120540516E-3</v>
      </c>
      <c r="AL24" s="46">
        <v>1.5569815680750126E-3</v>
      </c>
      <c r="AM24" s="47">
        <v>8.2302136015309953E-3</v>
      </c>
      <c r="AN24" s="49"/>
    </row>
    <row r="25" spans="1:40" s="64" customFormat="1" ht="17" customHeight="1" x14ac:dyDescent="0.2">
      <c r="A25" s="44" t="s">
        <v>22</v>
      </c>
      <c r="B25" s="90" t="s">
        <v>176</v>
      </c>
      <c r="C25" s="46">
        <v>8.0984859475626298E-3</v>
      </c>
      <c r="D25" s="46">
        <v>1.0818683689387392E-2</v>
      </c>
      <c r="E25" s="46">
        <v>6.8921153814804547E-3</v>
      </c>
      <c r="F25" s="46">
        <v>1.1224090028886755E-2</v>
      </c>
      <c r="G25" s="46">
        <v>1.3087945248060787E-2</v>
      </c>
      <c r="H25" s="46">
        <v>1.0373357746704471E-2</v>
      </c>
      <c r="I25" s="46">
        <v>2.5463940267422694E-3</v>
      </c>
      <c r="J25" s="46">
        <v>1.1327808316556233E-2</v>
      </c>
      <c r="K25" s="46">
        <v>1.6362213749677425E-2</v>
      </c>
      <c r="L25" s="46">
        <v>2.5082304841181739E-2</v>
      </c>
      <c r="M25" s="46">
        <v>1.3358393828083679E-2</v>
      </c>
      <c r="N25" s="46">
        <v>1.0289838809108652E-2</v>
      </c>
      <c r="O25" s="46">
        <v>6.3354074523108332E-3</v>
      </c>
      <c r="P25" s="46">
        <v>6.411937791567509E-3</v>
      </c>
      <c r="Q25" s="46">
        <v>4.2562309122311818E-3</v>
      </c>
      <c r="R25" s="46">
        <v>1.3023826896983243E-2</v>
      </c>
      <c r="S25" s="46">
        <v>5.2673791422205261E-3</v>
      </c>
      <c r="T25" s="46">
        <v>4.164207094587021E-3</v>
      </c>
      <c r="U25" s="46">
        <v>7.2813417113025839E-3</v>
      </c>
      <c r="V25" s="46">
        <v>8.3632358743087522E-3</v>
      </c>
      <c r="W25" s="46">
        <v>3.2798786543413003E-3</v>
      </c>
      <c r="X25" s="46">
        <v>0.44233511151387928</v>
      </c>
      <c r="Y25" s="46">
        <v>2.296946960783974E-2</v>
      </c>
      <c r="Z25" s="46">
        <v>2.4556492221841145E-2</v>
      </c>
      <c r="AA25" s="46">
        <v>7.7864765014953275E-3</v>
      </c>
      <c r="AB25" s="46">
        <v>2.7754266944045964E-3</v>
      </c>
      <c r="AC25" s="46">
        <v>1.917465573712624E-3</v>
      </c>
      <c r="AD25" s="46">
        <v>5.7838156005874854E-3</v>
      </c>
      <c r="AE25" s="46">
        <v>2.9855426376242207E-3</v>
      </c>
      <c r="AF25" s="46">
        <v>4.5733133492085023E-3</v>
      </c>
      <c r="AG25" s="46">
        <v>4.7098398661742655E-3</v>
      </c>
      <c r="AH25" s="46">
        <v>5.3214956874585951E-3</v>
      </c>
      <c r="AI25" s="46">
        <v>2.4659793769011844E-3</v>
      </c>
      <c r="AJ25" s="46">
        <v>2.6264255088526132E-3</v>
      </c>
      <c r="AK25" s="46">
        <v>1.1379812377198525E-2</v>
      </c>
      <c r="AL25" s="46">
        <v>4.3457334566339755E-3</v>
      </c>
      <c r="AM25" s="47">
        <v>2.177507937519506E-3</v>
      </c>
      <c r="AN25" s="49"/>
    </row>
    <row r="26" spans="1:40" s="64" customFormat="1" ht="17" customHeight="1" x14ac:dyDescent="0.2">
      <c r="A26" s="44" t="s">
        <v>23</v>
      </c>
      <c r="B26" s="90" t="s">
        <v>78</v>
      </c>
      <c r="C26" s="46">
        <v>5.9848222230567019E-4</v>
      </c>
      <c r="D26" s="46">
        <v>1.0459117717661792E-3</v>
      </c>
      <c r="E26" s="46">
        <v>1.1071977197995336E-3</v>
      </c>
      <c r="F26" s="46">
        <v>1.0666462325861208E-3</v>
      </c>
      <c r="G26" s="46">
        <v>1.0562296364579522E-3</v>
      </c>
      <c r="H26" s="46">
        <v>1.4745103926671191E-3</v>
      </c>
      <c r="I26" s="46">
        <v>3.1793945125577471E-4</v>
      </c>
      <c r="J26" s="46">
        <v>5.1999735033160727E-4</v>
      </c>
      <c r="K26" s="46">
        <v>6.9427976839072703E-4</v>
      </c>
      <c r="L26" s="46">
        <v>1.080139613837806E-3</v>
      </c>
      <c r="M26" s="46">
        <v>5.144507390675416E-4</v>
      </c>
      <c r="N26" s="46">
        <v>5.2708668770887906E-4</v>
      </c>
      <c r="O26" s="46">
        <v>4.3415030665069465E-4</v>
      </c>
      <c r="P26" s="46">
        <v>4.5815784450953175E-4</v>
      </c>
      <c r="Q26" s="46">
        <v>5.9065928736649464E-4</v>
      </c>
      <c r="R26" s="46">
        <v>7.6225257147317341E-4</v>
      </c>
      <c r="S26" s="46">
        <v>4.0163662486757031E-4</v>
      </c>
      <c r="T26" s="46">
        <v>3.247717579484139E-4</v>
      </c>
      <c r="U26" s="46">
        <v>4.0072136707541644E-4</v>
      </c>
      <c r="V26" s="46">
        <v>5.6796841719251325E-4</v>
      </c>
      <c r="W26" s="46">
        <v>6.6659704345936241E-4</v>
      </c>
      <c r="X26" s="46">
        <v>6.3211426339741404E-4</v>
      </c>
      <c r="Y26" s="46">
        <v>0.44419957287183909</v>
      </c>
      <c r="Z26" s="46">
        <v>4.5760262512414742E-3</v>
      </c>
      <c r="AA26" s="46">
        <v>1.3280664690597478E-3</v>
      </c>
      <c r="AB26" s="46">
        <v>7.9665708872662759E-4</v>
      </c>
      <c r="AC26" s="46">
        <v>3.0183360036091582E-4</v>
      </c>
      <c r="AD26" s="46">
        <v>2.1898421186049366E-3</v>
      </c>
      <c r="AE26" s="46">
        <v>1.0041841396348785E-3</v>
      </c>
      <c r="AF26" s="46">
        <v>1.772936667741963E-3</v>
      </c>
      <c r="AG26" s="46">
        <v>3.2685409508337385E-3</v>
      </c>
      <c r="AH26" s="46">
        <v>2.2032822136220319E-3</v>
      </c>
      <c r="AI26" s="46">
        <v>1.227591588318195E-3</v>
      </c>
      <c r="AJ26" s="46">
        <v>5.3281576461322513E-4</v>
      </c>
      <c r="AK26" s="46">
        <v>4.0151588325080057E-3</v>
      </c>
      <c r="AL26" s="46">
        <v>5.6089889852861132E-4</v>
      </c>
      <c r="AM26" s="47">
        <v>6.9686913792622342E-4</v>
      </c>
      <c r="AN26" s="49"/>
    </row>
    <row r="27" spans="1:40" s="64" customFormat="1" ht="17" customHeight="1" x14ac:dyDescent="0.2">
      <c r="A27" s="44" t="s">
        <v>24</v>
      </c>
      <c r="B27" s="90" t="s">
        <v>79</v>
      </c>
      <c r="C27" s="46">
        <v>2.9337464029938112E-4</v>
      </c>
      <c r="D27" s="46">
        <v>8.3340582198258135E-4</v>
      </c>
      <c r="E27" s="46">
        <v>4.3816001580068936E-4</v>
      </c>
      <c r="F27" s="46">
        <v>2.6119644608622671E-4</v>
      </c>
      <c r="G27" s="46">
        <v>4.3645227448499245E-4</v>
      </c>
      <c r="H27" s="46">
        <v>8.9013819148218878E-4</v>
      </c>
      <c r="I27" s="46">
        <v>7.261317685768093E-5</v>
      </c>
      <c r="J27" s="46">
        <v>2.1817525042675892E-4</v>
      </c>
      <c r="K27" s="46">
        <v>7.8096714540312219E-4</v>
      </c>
      <c r="L27" s="46">
        <v>3.1577328149911253E-4</v>
      </c>
      <c r="M27" s="46">
        <v>2.3752135242043512E-4</v>
      </c>
      <c r="N27" s="46">
        <v>2.159427961367248E-4</v>
      </c>
      <c r="O27" s="46">
        <v>2.4053649176630044E-4</v>
      </c>
      <c r="P27" s="46">
        <v>1.5839558586340779E-4</v>
      </c>
      <c r="Q27" s="46">
        <v>4.0364870374017653E-4</v>
      </c>
      <c r="R27" s="46">
        <v>4.0787357772752728E-4</v>
      </c>
      <c r="S27" s="46">
        <v>1.975946847103041E-4</v>
      </c>
      <c r="T27" s="46">
        <v>2.2580862813964374E-4</v>
      </c>
      <c r="U27" s="46">
        <v>1.9368674671294613E-4</v>
      </c>
      <c r="V27" s="46">
        <v>3.7133744688253923E-4</v>
      </c>
      <c r="W27" s="46">
        <v>6.121695083984198E-4</v>
      </c>
      <c r="X27" s="46">
        <v>3.0886582866192286E-3</v>
      </c>
      <c r="Y27" s="46">
        <v>7.9058939124885673E-4</v>
      </c>
      <c r="Z27" s="46">
        <v>0.64144303854190776</v>
      </c>
      <c r="AA27" s="46">
        <v>4.88615300783476E-4</v>
      </c>
      <c r="AB27" s="46">
        <v>1.0439522571571841E-3</v>
      </c>
      <c r="AC27" s="46">
        <v>1.178033542317449E-4</v>
      </c>
      <c r="AD27" s="46">
        <v>2.2634337619889286E-3</v>
      </c>
      <c r="AE27" s="46">
        <v>1.1254004261452245E-3</v>
      </c>
      <c r="AF27" s="46">
        <v>6.2933622394287288E-3</v>
      </c>
      <c r="AG27" s="46">
        <v>1.3139132468780507E-3</v>
      </c>
      <c r="AH27" s="46">
        <v>1.10973485131743E-3</v>
      </c>
      <c r="AI27" s="46">
        <v>2.2577394732354567E-4</v>
      </c>
      <c r="AJ27" s="46">
        <v>4.3797125161333878E-4</v>
      </c>
      <c r="AK27" s="46">
        <v>3.7311633277374947E-3</v>
      </c>
      <c r="AL27" s="46">
        <v>2.921231762528285E-4</v>
      </c>
      <c r="AM27" s="47">
        <v>3.0522945624933185E-3</v>
      </c>
      <c r="AN27" s="49"/>
    </row>
    <row r="28" spans="1:40" s="64" customFormat="1" ht="17" customHeight="1" x14ac:dyDescent="0.2">
      <c r="A28" s="44" t="s">
        <v>25</v>
      </c>
      <c r="B28" s="90" t="s">
        <v>80</v>
      </c>
      <c r="C28" s="46">
        <v>4.4803001277513056E-2</v>
      </c>
      <c r="D28" s="46">
        <v>1.2181921961648776E-2</v>
      </c>
      <c r="E28" s="46">
        <v>4.7236810348583409E-2</v>
      </c>
      <c r="F28" s="46">
        <v>4.9348961286230821E-2</v>
      </c>
      <c r="G28" s="46">
        <v>5.2580239059129105E-2</v>
      </c>
      <c r="H28" s="46">
        <v>3.6607952753991382E-2</v>
      </c>
      <c r="I28" s="46">
        <v>5.0116643157626251E-3</v>
      </c>
      <c r="J28" s="46">
        <v>3.9599807096681282E-2</v>
      </c>
      <c r="K28" s="46">
        <v>2.5952610370298935E-2</v>
      </c>
      <c r="L28" s="46">
        <v>1.7729199154316207E-2</v>
      </c>
      <c r="M28" s="46">
        <v>2.9062537972845123E-2</v>
      </c>
      <c r="N28" s="46">
        <v>2.3500986680313727E-2</v>
      </c>
      <c r="O28" s="46">
        <v>2.9617487822389738E-2</v>
      </c>
      <c r="P28" s="46">
        <v>2.8376945849669336E-2</v>
      </c>
      <c r="Q28" s="46">
        <v>3.7971155860825244E-2</v>
      </c>
      <c r="R28" s="46">
        <v>3.2378625016485828E-2</v>
      </c>
      <c r="S28" s="46">
        <v>4.0067117151879196E-2</v>
      </c>
      <c r="T28" s="46">
        <v>3.2906241801375712E-2</v>
      </c>
      <c r="U28" s="46">
        <v>3.4485086275983318E-2</v>
      </c>
      <c r="V28" s="46">
        <v>4.1546492714797004E-2</v>
      </c>
      <c r="W28" s="46">
        <v>3.6034095337144072E-2</v>
      </c>
      <c r="X28" s="46">
        <v>6.7865491383963051E-3</v>
      </c>
      <c r="Y28" s="46">
        <v>2.069093620047141E-2</v>
      </c>
      <c r="Z28" s="46">
        <v>1.4970994851446432E-2</v>
      </c>
      <c r="AA28" s="46">
        <v>0.71512008227390145</v>
      </c>
      <c r="AB28" s="46">
        <v>6.9404552422372597E-3</v>
      </c>
      <c r="AC28" s="46">
        <v>2.4310845111224174E-3</v>
      </c>
      <c r="AD28" s="46">
        <v>1.7769187619546812E-2</v>
      </c>
      <c r="AE28" s="46">
        <v>9.8828023968810207E-3</v>
      </c>
      <c r="AF28" s="46">
        <v>8.5113105823067664E-3</v>
      </c>
      <c r="AG28" s="46">
        <v>1.9382118368305137E-2</v>
      </c>
      <c r="AH28" s="46">
        <v>2.9619877672031295E-2</v>
      </c>
      <c r="AI28" s="46">
        <v>2.517216155962897E-2</v>
      </c>
      <c r="AJ28" s="46">
        <v>1.4225362948696092E-2</v>
      </c>
      <c r="AK28" s="46">
        <v>4.6408738457225235E-2</v>
      </c>
      <c r="AL28" s="46">
        <v>0.15556544371403452</v>
      </c>
      <c r="AM28" s="47">
        <v>5.8028190301625303E-3</v>
      </c>
      <c r="AN28" s="49"/>
    </row>
    <row r="29" spans="1:40" s="64" customFormat="1" ht="17" customHeight="1" x14ac:dyDescent="0.2">
      <c r="A29" s="44" t="s">
        <v>26</v>
      </c>
      <c r="B29" s="90" t="s">
        <v>81</v>
      </c>
      <c r="C29" s="46">
        <v>6.4287601076509519E-3</v>
      </c>
      <c r="D29" s="46">
        <v>3.1290920144323567E-2</v>
      </c>
      <c r="E29" s="46">
        <v>6.6492439474456462E-3</v>
      </c>
      <c r="F29" s="46">
        <v>1.2999490385996754E-2</v>
      </c>
      <c r="G29" s="46">
        <v>8.8750725705896184E-3</v>
      </c>
      <c r="H29" s="46">
        <v>6.8535515046940065E-3</v>
      </c>
      <c r="I29" s="46">
        <v>2.8128152676227501E-3</v>
      </c>
      <c r="J29" s="46">
        <v>4.9979090313241013E-3</v>
      </c>
      <c r="K29" s="46">
        <v>1.0034478146798354E-2</v>
      </c>
      <c r="L29" s="46">
        <v>5.9024057880586187E-3</v>
      </c>
      <c r="M29" s="46">
        <v>8.1197293371263832E-3</v>
      </c>
      <c r="N29" s="46">
        <v>9.449330546799535E-3</v>
      </c>
      <c r="O29" s="46">
        <v>5.6503098571490497E-3</v>
      </c>
      <c r="P29" s="46">
        <v>6.4898598769721995E-3</v>
      </c>
      <c r="Q29" s="46">
        <v>7.9790037570687602E-3</v>
      </c>
      <c r="R29" s="46">
        <v>6.0983011197098518E-3</v>
      </c>
      <c r="S29" s="46">
        <v>6.3244206486099729E-3</v>
      </c>
      <c r="T29" s="46">
        <v>7.499955529968746E-3</v>
      </c>
      <c r="U29" s="46">
        <v>5.6115774429086988E-3</v>
      </c>
      <c r="V29" s="46">
        <v>1.7445123218254425E-2</v>
      </c>
      <c r="W29" s="46">
        <v>8.7167052002051579E-3</v>
      </c>
      <c r="X29" s="46">
        <v>1.2220913693165103E-2</v>
      </c>
      <c r="Y29" s="46">
        <v>1.5169621630321125E-2</v>
      </c>
      <c r="Z29" s="46">
        <v>2.1167820908290769E-2</v>
      </c>
      <c r="AA29" s="46">
        <v>1.3517286876695426E-2</v>
      </c>
      <c r="AB29" s="46">
        <v>0.67216205593194822</v>
      </c>
      <c r="AC29" s="46">
        <v>4.3544489295407648E-2</v>
      </c>
      <c r="AD29" s="46">
        <v>1.9531765868061313E-2</v>
      </c>
      <c r="AE29" s="46">
        <v>6.239443969883459E-3</v>
      </c>
      <c r="AF29" s="46">
        <v>9.9625016915602087E-3</v>
      </c>
      <c r="AG29" s="46">
        <v>6.5779504003361982E-3</v>
      </c>
      <c r="AH29" s="46">
        <v>6.505069649272179E-3</v>
      </c>
      <c r="AI29" s="46">
        <v>1.6344343354729583E-2</v>
      </c>
      <c r="AJ29" s="46">
        <v>7.7963656091808052E-3</v>
      </c>
      <c r="AK29" s="46">
        <v>1.0211989127508907E-2</v>
      </c>
      <c r="AL29" s="46">
        <v>5.8193418937519236E-3</v>
      </c>
      <c r="AM29" s="47">
        <v>2.1293995170395343E-2</v>
      </c>
      <c r="AN29" s="49"/>
    </row>
    <row r="30" spans="1:40" s="64" customFormat="1" ht="17" customHeight="1" x14ac:dyDescent="0.2">
      <c r="A30" s="44" t="s">
        <v>27</v>
      </c>
      <c r="B30" s="90" t="s">
        <v>82</v>
      </c>
      <c r="C30" s="46">
        <v>5.0715857652506779E-3</v>
      </c>
      <c r="D30" s="46">
        <v>1.0850991571633535E-2</v>
      </c>
      <c r="E30" s="46">
        <v>7.161111276100595E-3</v>
      </c>
      <c r="F30" s="46">
        <v>6.9395963504740596E-3</v>
      </c>
      <c r="G30" s="46">
        <v>6.6605157305603107E-3</v>
      </c>
      <c r="H30" s="46">
        <v>6.7124142749370288E-3</v>
      </c>
      <c r="I30" s="46">
        <v>1.3468938338043303E-3</v>
      </c>
      <c r="J30" s="46">
        <v>6.797654650922174E-3</v>
      </c>
      <c r="K30" s="46">
        <v>7.1676338593229102E-3</v>
      </c>
      <c r="L30" s="46">
        <v>4.0095223245693295E-3</v>
      </c>
      <c r="M30" s="46">
        <v>5.2659328382453872E-3</v>
      </c>
      <c r="N30" s="46">
        <v>6.2912104886738386E-3</v>
      </c>
      <c r="O30" s="46">
        <v>6.3577171742357618E-3</v>
      </c>
      <c r="P30" s="46">
        <v>5.6042003608915252E-3</v>
      </c>
      <c r="Q30" s="46">
        <v>5.257367282371089E-3</v>
      </c>
      <c r="R30" s="46">
        <v>4.4237142696399966E-3</v>
      </c>
      <c r="S30" s="46">
        <v>5.3320768950278702E-3</v>
      </c>
      <c r="T30" s="46">
        <v>5.6222576611419739E-3</v>
      </c>
      <c r="U30" s="46">
        <v>4.1850225906465656E-3</v>
      </c>
      <c r="V30" s="46">
        <v>7.7341470230823453E-3</v>
      </c>
      <c r="W30" s="46">
        <v>8.7759008968581222E-3</v>
      </c>
      <c r="X30" s="46">
        <v>9.1613015275409486E-3</v>
      </c>
      <c r="Y30" s="46">
        <v>6.2830368733951527E-3</v>
      </c>
      <c r="Z30" s="46">
        <v>5.5900026724007125E-3</v>
      </c>
      <c r="AA30" s="46">
        <v>3.0614188983513688E-2</v>
      </c>
      <c r="AB30" s="46">
        <v>1.8379400277780754E-2</v>
      </c>
      <c r="AC30" s="46">
        <v>0.8526819538974173</v>
      </c>
      <c r="AD30" s="46">
        <v>2.6962641372830574E-2</v>
      </c>
      <c r="AE30" s="46">
        <v>2.7629798294305553E-2</v>
      </c>
      <c r="AF30" s="46">
        <v>5.339137718723734E-3</v>
      </c>
      <c r="AG30" s="46">
        <v>1.5933689195104614E-2</v>
      </c>
      <c r="AH30" s="46">
        <v>1.8688266096334616E-2</v>
      </c>
      <c r="AI30" s="46">
        <v>1.7361591441380164E-2</v>
      </c>
      <c r="AJ30" s="46">
        <v>1.3184970151226268E-2</v>
      </c>
      <c r="AK30" s="46">
        <v>3.6122522232113347E-2</v>
      </c>
      <c r="AL30" s="46">
        <v>8.8974455758025223E-3</v>
      </c>
      <c r="AM30" s="47">
        <v>1.8345792798954604E-2</v>
      </c>
      <c r="AN30" s="49"/>
    </row>
    <row r="31" spans="1:40" s="64" customFormat="1" ht="17" customHeight="1" x14ac:dyDescent="0.2">
      <c r="A31" s="44" t="s">
        <v>28</v>
      </c>
      <c r="B31" s="90" t="s">
        <v>83</v>
      </c>
      <c r="C31" s="46">
        <v>3.3308998018119984E-2</v>
      </c>
      <c r="D31" s="46">
        <v>0.10392959183824267</v>
      </c>
      <c r="E31" s="46">
        <v>2.6052089224317079E-2</v>
      </c>
      <c r="F31" s="46">
        <v>1.5664320366428865E-2</v>
      </c>
      <c r="G31" s="46">
        <v>2.5221720364126204E-2</v>
      </c>
      <c r="H31" s="46">
        <v>1.5917077654886366E-2</v>
      </c>
      <c r="I31" s="46">
        <v>1.0313940054179726E-2</v>
      </c>
      <c r="J31" s="46">
        <v>1.1798934017659633E-2</v>
      </c>
      <c r="K31" s="46">
        <v>3.1232569782027462E-2</v>
      </c>
      <c r="L31" s="46">
        <v>1.7341572597000365E-2</v>
      </c>
      <c r="M31" s="46">
        <v>2.0391620585453525E-2</v>
      </c>
      <c r="N31" s="46">
        <v>1.7148737066307398E-2</v>
      </c>
      <c r="O31" s="46">
        <v>1.2994978815864E-2</v>
      </c>
      <c r="P31" s="46">
        <v>1.2426328701004023E-2</v>
      </c>
      <c r="Q31" s="46">
        <v>1.5539692806691317E-2</v>
      </c>
      <c r="R31" s="46">
        <v>1.0964868229420083E-2</v>
      </c>
      <c r="S31" s="46">
        <v>1.4696063667841496E-2</v>
      </c>
      <c r="T31" s="46">
        <v>1.330320827992275E-2</v>
      </c>
      <c r="U31" s="46">
        <v>1.4683483758538124E-2</v>
      </c>
      <c r="V31" s="46">
        <v>4.6079970148237143E-2</v>
      </c>
      <c r="W31" s="46">
        <v>2.3202404985790223E-2</v>
      </c>
      <c r="X31" s="46">
        <v>1.9349624659371529E-2</v>
      </c>
      <c r="Y31" s="46">
        <v>1.7954046859394404E-2</v>
      </c>
      <c r="Z31" s="46">
        <v>3.6515432901625441E-2</v>
      </c>
      <c r="AA31" s="46">
        <v>2.4391331892810918E-2</v>
      </c>
      <c r="AB31" s="46">
        <v>1.8429564260289716E-2</v>
      </c>
      <c r="AC31" s="46">
        <v>3.1759661511524557E-3</v>
      </c>
      <c r="AD31" s="46">
        <v>0.57257405085971547</v>
      </c>
      <c r="AE31" s="46">
        <v>1.3051747124878457E-2</v>
      </c>
      <c r="AF31" s="46">
        <v>1.6130292581186992E-2</v>
      </c>
      <c r="AG31" s="46">
        <v>1.5677261852320823E-2</v>
      </c>
      <c r="AH31" s="46">
        <v>1.0221384737858896E-2</v>
      </c>
      <c r="AI31" s="46">
        <v>2.0435592783694195E-2</v>
      </c>
      <c r="AJ31" s="46">
        <v>8.862765704158955E-3</v>
      </c>
      <c r="AK31" s="46">
        <v>1.9103573712307077E-2</v>
      </c>
      <c r="AL31" s="46">
        <v>3.748168757653967E-2</v>
      </c>
      <c r="AM31" s="47">
        <v>2.5644509237774286E-2</v>
      </c>
      <c r="AN31" s="49"/>
    </row>
    <row r="32" spans="1:40" s="64" customFormat="1" ht="17" customHeight="1" x14ac:dyDescent="0.2">
      <c r="A32" s="44" t="s">
        <v>29</v>
      </c>
      <c r="B32" s="90" t="s">
        <v>84</v>
      </c>
      <c r="C32" s="46">
        <v>3.0576232903012212E-3</v>
      </c>
      <c r="D32" s="46">
        <v>4.4045775553673144E-3</v>
      </c>
      <c r="E32" s="46">
        <v>3.475676161520429E-3</v>
      </c>
      <c r="F32" s="46">
        <v>3.2874916857045674E-3</v>
      </c>
      <c r="G32" s="46">
        <v>3.2470632356796638E-3</v>
      </c>
      <c r="H32" s="46">
        <v>5.6016593271429587E-3</v>
      </c>
      <c r="I32" s="46">
        <v>6.4411744635159158E-4</v>
      </c>
      <c r="J32" s="46">
        <v>3.1132205147557583E-3</v>
      </c>
      <c r="K32" s="46">
        <v>4.2534941092297624E-3</v>
      </c>
      <c r="L32" s="46">
        <v>2.2925178325799464E-3</v>
      </c>
      <c r="M32" s="46">
        <v>2.5959866272381479E-3</v>
      </c>
      <c r="N32" s="46">
        <v>3.3494650565256204E-3</v>
      </c>
      <c r="O32" s="46">
        <v>4.3781634869226541E-3</v>
      </c>
      <c r="P32" s="46">
        <v>3.8890383402447092E-3</v>
      </c>
      <c r="Q32" s="46">
        <v>4.195332165301888E-3</v>
      </c>
      <c r="R32" s="46">
        <v>3.7098910636902062E-3</v>
      </c>
      <c r="S32" s="46">
        <v>5.0266478073031588E-3</v>
      </c>
      <c r="T32" s="46">
        <v>1.0066598682545941E-2</v>
      </c>
      <c r="U32" s="46">
        <v>2.8750882360610978E-3</v>
      </c>
      <c r="V32" s="46">
        <v>4.1922351462919463E-3</v>
      </c>
      <c r="W32" s="46">
        <v>5.3359827000023022E-3</v>
      </c>
      <c r="X32" s="46">
        <v>5.4163990274534333E-3</v>
      </c>
      <c r="Y32" s="46">
        <v>1.6760635821463761E-2</v>
      </c>
      <c r="Z32" s="46">
        <v>5.2863593401285113E-3</v>
      </c>
      <c r="AA32" s="46">
        <v>1.246276294359212E-2</v>
      </c>
      <c r="AB32" s="46">
        <v>1.872234764186716E-2</v>
      </c>
      <c r="AC32" s="46">
        <v>2.7165642314083424E-3</v>
      </c>
      <c r="AD32" s="46">
        <v>6.0448726808512519E-3</v>
      </c>
      <c r="AE32" s="46">
        <v>0.58166772755036877</v>
      </c>
      <c r="AF32" s="46">
        <v>9.5175344920080795E-3</v>
      </c>
      <c r="AG32" s="46">
        <v>1.5268825758913094E-2</v>
      </c>
      <c r="AH32" s="46">
        <v>5.3007752915902075E-3</v>
      </c>
      <c r="AI32" s="46">
        <v>1.9179707146644465E-2</v>
      </c>
      <c r="AJ32" s="46">
        <v>2.1122127853430869E-2</v>
      </c>
      <c r="AK32" s="46">
        <v>8.1641415836657041E-3</v>
      </c>
      <c r="AL32" s="46">
        <v>3.5470661741163994E-3</v>
      </c>
      <c r="AM32" s="47">
        <v>1.3981943453705674E-2</v>
      </c>
      <c r="AN32" s="49"/>
    </row>
    <row r="33" spans="1:40" s="64" customFormat="1" ht="17" customHeight="1" x14ac:dyDescent="0.2">
      <c r="A33" s="44" t="s">
        <v>30</v>
      </c>
      <c r="B33" s="90" t="s">
        <v>85</v>
      </c>
      <c r="C33" s="46">
        <v>4.0182050447651102E-4</v>
      </c>
      <c r="D33" s="46">
        <v>4.5488766651081871E-4</v>
      </c>
      <c r="E33" s="46">
        <v>2.7183337752187625E-4</v>
      </c>
      <c r="F33" s="46">
        <v>1.6570646607776574E-4</v>
      </c>
      <c r="G33" s="46">
        <v>2.1571935349075212E-4</v>
      </c>
      <c r="H33" s="46">
        <v>1.1361779296115939E-4</v>
      </c>
      <c r="I33" s="46">
        <v>6.5362966255696009E-5</v>
      </c>
      <c r="J33" s="46">
        <v>1.7836535483687247E-4</v>
      </c>
      <c r="K33" s="46">
        <v>5.572043131801983E-4</v>
      </c>
      <c r="L33" s="46">
        <v>4.7977058531335635E-4</v>
      </c>
      <c r="M33" s="46">
        <v>2.4716486018095762E-4</v>
      </c>
      <c r="N33" s="46">
        <v>3.9283460228201495E-4</v>
      </c>
      <c r="O33" s="46">
        <v>4.85098405513189E-4</v>
      </c>
      <c r="P33" s="46">
        <v>3.3698663363883205E-4</v>
      </c>
      <c r="Q33" s="46">
        <v>1.8631013435328354E-4</v>
      </c>
      <c r="R33" s="46">
        <v>8.1090951772477655E-5</v>
      </c>
      <c r="S33" s="46">
        <v>3.2270653729872447E-4</v>
      </c>
      <c r="T33" s="46">
        <v>2.0520135444414321E-4</v>
      </c>
      <c r="U33" s="46">
        <v>1.2323762155201409E-4</v>
      </c>
      <c r="V33" s="46">
        <v>1.6666754003860943E-4</v>
      </c>
      <c r="W33" s="46">
        <v>7.9645382278952979E-4</v>
      </c>
      <c r="X33" s="46">
        <v>2.1970621749505741E-4</v>
      </c>
      <c r="Y33" s="46">
        <v>5.3103359494530199E-4</v>
      </c>
      <c r="Z33" s="46">
        <v>3.2718815927257284E-4</v>
      </c>
      <c r="AA33" s="46">
        <v>2.8208123620101572E-4</v>
      </c>
      <c r="AB33" s="46">
        <v>5.7559152753474611E-4</v>
      </c>
      <c r="AC33" s="46">
        <v>2.3196889208981973E-4</v>
      </c>
      <c r="AD33" s="46">
        <v>2.8027216749993463E-4</v>
      </c>
      <c r="AE33" s="46">
        <v>2.5829137067401688E-4</v>
      </c>
      <c r="AF33" s="46">
        <v>0.72573631762222157</v>
      </c>
      <c r="AG33" s="46">
        <v>2.2943465520655152E-4</v>
      </c>
      <c r="AH33" s="46">
        <v>1.6719817335029242E-4</v>
      </c>
      <c r="AI33" s="46">
        <v>6.5228658181938398E-4</v>
      </c>
      <c r="AJ33" s="46">
        <v>2.2550347471165101E-4</v>
      </c>
      <c r="AK33" s="46">
        <v>2.1366434118320982E-4</v>
      </c>
      <c r="AL33" s="46">
        <v>1.3650123529264138E-4</v>
      </c>
      <c r="AM33" s="47">
        <v>7.3716130489812459E-2</v>
      </c>
      <c r="AN33" s="49"/>
    </row>
    <row r="34" spans="1:40" s="64" customFormat="1" ht="17" customHeight="1" x14ac:dyDescent="0.2">
      <c r="A34" s="44" t="s">
        <v>31</v>
      </c>
      <c r="B34" s="90" t="s">
        <v>86</v>
      </c>
      <c r="C34" s="46">
        <v>1.2185811282742705E-4</v>
      </c>
      <c r="D34" s="46">
        <v>5.2790735650296852E-4</v>
      </c>
      <c r="E34" s="46">
        <v>2.4404615235378523E-4</v>
      </c>
      <c r="F34" s="46">
        <v>9.5523045817014882E-5</v>
      </c>
      <c r="G34" s="46">
        <v>2.0973533469110362E-4</v>
      </c>
      <c r="H34" s="46">
        <v>3.0520450369163029E-4</v>
      </c>
      <c r="I34" s="46">
        <v>3.5319781371965264E-5</v>
      </c>
      <c r="J34" s="46">
        <v>1.9037343122257609E-4</v>
      </c>
      <c r="K34" s="46">
        <v>5.3743005738043231E-4</v>
      </c>
      <c r="L34" s="46">
        <v>1.7266170316429635E-4</v>
      </c>
      <c r="M34" s="46">
        <v>1.3561314254720221E-4</v>
      </c>
      <c r="N34" s="46">
        <v>2.9768496863606501E-4</v>
      </c>
      <c r="O34" s="46">
        <v>7.0288300395353299E-4</v>
      </c>
      <c r="P34" s="46">
        <v>3.2913805156179924E-4</v>
      </c>
      <c r="Q34" s="46">
        <v>3.6721541103683619E-4</v>
      </c>
      <c r="R34" s="46">
        <v>9.5845605090822718E-4</v>
      </c>
      <c r="S34" s="46">
        <v>8.5193784570772053E-4</v>
      </c>
      <c r="T34" s="46">
        <v>8.8594293186952102E-4</v>
      </c>
      <c r="U34" s="46">
        <v>2.6560498894510372E-4</v>
      </c>
      <c r="V34" s="46">
        <v>1.8120504541403748E-4</v>
      </c>
      <c r="W34" s="46">
        <v>2.5478245993848368E-4</v>
      </c>
      <c r="X34" s="46">
        <v>5.0338099018753927E-4</v>
      </c>
      <c r="Y34" s="46">
        <v>2.9713113974338593E-4</v>
      </c>
      <c r="Z34" s="46">
        <v>2.9052995148965896E-4</v>
      </c>
      <c r="AA34" s="46">
        <v>2.8277522523812858E-4</v>
      </c>
      <c r="AB34" s="46">
        <v>3.28611145995518E-4</v>
      </c>
      <c r="AC34" s="46">
        <v>5.1161561147874864E-5</v>
      </c>
      <c r="AD34" s="46">
        <v>9.1228761565993429E-4</v>
      </c>
      <c r="AE34" s="46">
        <v>3.4523120114316199E-3</v>
      </c>
      <c r="AF34" s="46">
        <v>1.8205919755415753E-4</v>
      </c>
      <c r="AG34" s="46">
        <v>0.64270135352660585</v>
      </c>
      <c r="AH34" s="46">
        <v>1.5445892969706801E-4</v>
      </c>
      <c r="AI34" s="46">
        <v>1.9530975212004448E-4</v>
      </c>
      <c r="AJ34" s="46">
        <v>5.2579892847532739E-4</v>
      </c>
      <c r="AK34" s="46">
        <v>5.0236416664854516E-4</v>
      </c>
      <c r="AL34" s="46">
        <v>1.4833956856742696E-4</v>
      </c>
      <c r="AM34" s="47">
        <v>1.640051658556542E-3</v>
      </c>
      <c r="AN34" s="49"/>
    </row>
    <row r="35" spans="1:40" s="64" customFormat="1" ht="17" customHeight="1" x14ac:dyDescent="0.2">
      <c r="A35" s="44" t="s">
        <v>32</v>
      </c>
      <c r="B35" s="90" t="s">
        <v>87</v>
      </c>
      <c r="C35" s="46">
        <v>2.764391715682621E-5</v>
      </c>
      <c r="D35" s="46">
        <v>8.134587999527534E-5</v>
      </c>
      <c r="E35" s="46">
        <v>2.256818514214162E-5</v>
      </c>
      <c r="F35" s="46">
        <v>1.5464983685777951E-5</v>
      </c>
      <c r="G35" s="46">
        <v>2.2804813834358639E-5</v>
      </c>
      <c r="H35" s="46">
        <v>1.949910720898642E-5</v>
      </c>
      <c r="I35" s="46">
        <v>8.2705535303905879E-6</v>
      </c>
      <c r="J35" s="46">
        <v>1.2123355501318867E-5</v>
      </c>
      <c r="K35" s="46">
        <v>2.7088027757772825E-5</v>
      </c>
      <c r="L35" s="46">
        <v>1.6409401034555467E-5</v>
      </c>
      <c r="M35" s="46">
        <v>1.7778559841459309E-5</v>
      </c>
      <c r="N35" s="46">
        <v>1.5979902185267984E-5</v>
      </c>
      <c r="O35" s="46">
        <v>1.3314864111120973E-5</v>
      </c>
      <c r="P35" s="46">
        <v>1.243563198810096E-5</v>
      </c>
      <c r="Q35" s="46">
        <v>1.4955016495353533E-5</v>
      </c>
      <c r="R35" s="46">
        <v>1.1285794481143898E-5</v>
      </c>
      <c r="S35" s="46">
        <v>1.4661369376065442E-5</v>
      </c>
      <c r="T35" s="46">
        <v>1.5034740590374437E-5</v>
      </c>
      <c r="U35" s="46">
        <v>1.358007631942678E-5</v>
      </c>
      <c r="V35" s="46">
        <v>4.0115786476387824E-5</v>
      </c>
      <c r="W35" s="46">
        <v>2.299155450811376E-5</v>
      </c>
      <c r="X35" s="46">
        <v>1.8923606042219171E-5</v>
      </c>
      <c r="Y35" s="46">
        <v>7.9348493455353347E-5</v>
      </c>
      <c r="Z35" s="46">
        <v>3.236693027469708E-5</v>
      </c>
      <c r="AA35" s="46">
        <v>3.5797634227527555E-5</v>
      </c>
      <c r="AB35" s="46">
        <v>8.806521658166431E-5</v>
      </c>
      <c r="AC35" s="46">
        <v>1.4905828108473435E-5</v>
      </c>
      <c r="AD35" s="46">
        <v>4.2043141008567253E-4</v>
      </c>
      <c r="AE35" s="46">
        <v>1.9101723163518505E-4</v>
      </c>
      <c r="AF35" s="46">
        <v>2.6416685086271379E-5</v>
      </c>
      <c r="AG35" s="46">
        <v>3.0145874137268656E-5</v>
      </c>
      <c r="AH35" s="46">
        <v>0.6042641969563588</v>
      </c>
      <c r="AI35" s="46">
        <v>2.8373609271796E-5</v>
      </c>
      <c r="AJ35" s="46">
        <v>2.9230705340876065E-5</v>
      </c>
      <c r="AK35" s="46">
        <v>2.0506788301918665E-4</v>
      </c>
      <c r="AL35" s="46">
        <v>3.214135643497257E-5</v>
      </c>
      <c r="AM35" s="47">
        <v>1.0247718659157187E-4</v>
      </c>
      <c r="AN35" s="49"/>
    </row>
    <row r="36" spans="1:40" s="64" customFormat="1" ht="17" customHeight="1" x14ac:dyDescent="0.2">
      <c r="A36" s="44" t="s">
        <v>33</v>
      </c>
      <c r="B36" s="90" t="s">
        <v>88</v>
      </c>
      <c r="C36" s="46">
        <v>1.6812251427204094E-3</v>
      </c>
      <c r="D36" s="46">
        <v>1.548305187969554E-3</v>
      </c>
      <c r="E36" s="46">
        <v>9.9276948213175673E-4</v>
      </c>
      <c r="F36" s="46">
        <v>7.4989739786774387E-4</v>
      </c>
      <c r="G36" s="46">
        <v>5.0541124312447573E-4</v>
      </c>
      <c r="H36" s="46">
        <v>8.4686440994416197E-4</v>
      </c>
      <c r="I36" s="46">
        <v>1.5687381577076059E-4</v>
      </c>
      <c r="J36" s="46">
        <v>4.5639244299162734E-4</v>
      </c>
      <c r="K36" s="46">
        <v>5.9117779218625759E-4</v>
      </c>
      <c r="L36" s="46">
        <v>6.0413887005392848E-4</v>
      </c>
      <c r="M36" s="46">
        <v>8.8570973906246036E-4</v>
      </c>
      <c r="N36" s="46">
        <v>3.5820580419325908E-4</v>
      </c>
      <c r="O36" s="46">
        <v>1.4376968481930891E-3</v>
      </c>
      <c r="P36" s="46">
        <v>5.1468358902951824E-4</v>
      </c>
      <c r="Q36" s="46">
        <v>4.803962029972012E-4</v>
      </c>
      <c r="R36" s="46">
        <v>3.5195977792896397E-4</v>
      </c>
      <c r="S36" s="46">
        <v>3.5867242413801305E-4</v>
      </c>
      <c r="T36" s="46">
        <v>2.5723811999679963E-4</v>
      </c>
      <c r="U36" s="46">
        <v>2.3350383772705762E-4</v>
      </c>
      <c r="V36" s="46">
        <v>7.5585948727182521E-4</v>
      </c>
      <c r="W36" s="46">
        <v>7.4287122514100782E-4</v>
      </c>
      <c r="X36" s="46">
        <v>1.4104698169817478E-3</v>
      </c>
      <c r="Y36" s="46">
        <v>4.17036060699602E-3</v>
      </c>
      <c r="Z36" s="46">
        <v>1.3988831621601059E-3</v>
      </c>
      <c r="AA36" s="46">
        <v>5.265028631526677E-4</v>
      </c>
      <c r="AB36" s="46">
        <v>2.2037909294768073E-3</v>
      </c>
      <c r="AC36" s="46">
        <v>3.2482672186616462E-4</v>
      </c>
      <c r="AD36" s="46">
        <v>1.0181339339741572E-3</v>
      </c>
      <c r="AE36" s="46">
        <v>8.2541784904202847E-4</v>
      </c>
      <c r="AF36" s="46">
        <v>2.0749905476718917E-4</v>
      </c>
      <c r="AG36" s="46">
        <v>2.2189522563657222E-3</v>
      </c>
      <c r="AH36" s="46">
        <v>8.1041379437115551E-4</v>
      </c>
      <c r="AI36" s="46">
        <v>0.62049493893552676</v>
      </c>
      <c r="AJ36" s="46">
        <v>1.2663981294181775E-3</v>
      </c>
      <c r="AK36" s="46">
        <v>1.5374172165144126E-3</v>
      </c>
      <c r="AL36" s="46">
        <v>2.7168222518087978E-4</v>
      </c>
      <c r="AM36" s="47">
        <v>3.3880909803985475E-4</v>
      </c>
      <c r="AN36" s="49"/>
    </row>
    <row r="37" spans="1:40" s="64" customFormat="1" ht="17" customHeight="1" x14ac:dyDescent="0.2">
      <c r="A37" s="44" t="s">
        <v>34</v>
      </c>
      <c r="B37" s="90" t="s">
        <v>89</v>
      </c>
      <c r="C37" s="46">
        <v>2.2935501581364429E-2</v>
      </c>
      <c r="D37" s="46">
        <v>4.0132462304101148E-2</v>
      </c>
      <c r="E37" s="46">
        <v>3.390626400828315E-2</v>
      </c>
      <c r="F37" s="46">
        <v>2.7074619452796038E-2</v>
      </c>
      <c r="G37" s="46">
        <v>2.6438170919995306E-2</v>
      </c>
      <c r="H37" s="46">
        <v>4.5126439298835454E-2</v>
      </c>
      <c r="I37" s="46">
        <v>6.2013035589547263E-3</v>
      </c>
      <c r="J37" s="46">
        <v>3.5269409674371865E-2</v>
      </c>
      <c r="K37" s="46">
        <v>4.4210518071395338E-2</v>
      </c>
      <c r="L37" s="46">
        <v>1.7496760913021433E-2</v>
      </c>
      <c r="M37" s="46">
        <v>2.5871690600425649E-2</v>
      </c>
      <c r="N37" s="46">
        <v>2.64724012375658E-2</v>
      </c>
      <c r="O37" s="46">
        <v>4.000574048445775E-2</v>
      </c>
      <c r="P37" s="46">
        <v>2.9879259878469708E-2</v>
      </c>
      <c r="Q37" s="46">
        <v>3.1946608919889437E-2</v>
      </c>
      <c r="R37" s="46">
        <v>3.8435211130011075E-2</v>
      </c>
      <c r="S37" s="46">
        <v>3.4618512135566555E-2</v>
      </c>
      <c r="T37" s="46">
        <v>3.4325560698117139E-2</v>
      </c>
      <c r="U37" s="46">
        <v>3.2717232878224603E-2</v>
      </c>
      <c r="V37" s="46">
        <v>3.6655490962376844E-2</v>
      </c>
      <c r="W37" s="46">
        <v>6.6184778214996506E-2</v>
      </c>
      <c r="X37" s="46">
        <v>4.7356493759111024E-2</v>
      </c>
      <c r="Y37" s="46">
        <v>0.12414736779391568</v>
      </c>
      <c r="Z37" s="46">
        <v>4.7778308798170604E-2</v>
      </c>
      <c r="AA37" s="46">
        <v>5.2382020640831743E-2</v>
      </c>
      <c r="AB37" s="46">
        <v>8.1476079274821381E-2</v>
      </c>
      <c r="AC37" s="46">
        <v>2.2808328028507987E-2</v>
      </c>
      <c r="AD37" s="46">
        <v>8.2729507130535215E-2</v>
      </c>
      <c r="AE37" s="46">
        <v>0.10687343645980595</v>
      </c>
      <c r="AF37" s="46">
        <v>5.63937446435335E-2</v>
      </c>
      <c r="AG37" s="46">
        <v>7.0834160283213182E-2</v>
      </c>
      <c r="AH37" s="46">
        <v>3.491107326314153E-2</v>
      </c>
      <c r="AI37" s="46">
        <v>5.3872708276475167E-2</v>
      </c>
      <c r="AJ37" s="46">
        <v>0.720383809429468</v>
      </c>
      <c r="AK37" s="46">
        <v>3.3719965232263775E-2</v>
      </c>
      <c r="AL37" s="46">
        <v>2.0827619032694977E-2</v>
      </c>
      <c r="AM37" s="47">
        <v>3.1868051836477548E-2</v>
      </c>
      <c r="AN37" s="49"/>
    </row>
    <row r="38" spans="1:40" s="64" customFormat="1" ht="17" customHeight="1" x14ac:dyDescent="0.2">
      <c r="A38" s="44" t="s">
        <v>35</v>
      </c>
      <c r="B38" s="90" t="s">
        <v>90</v>
      </c>
      <c r="C38" s="46">
        <v>7.239057016794184E-4</v>
      </c>
      <c r="D38" s="46">
        <v>2.4753474587630581E-4</v>
      </c>
      <c r="E38" s="46">
        <v>2.5916572992114767E-4</v>
      </c>
      <c r="F38" s="46">
        <v>1.5748950801702387E-4</v>
      </c>
      <c r="G38" s="46">
        <v>1.4623722519146239E-4</v>
      </c>
      <c r="H38" s="46">
        <v>2.0758356883264714E-4</v>
      </c>
      <c r="I38" s="46">
        <v>4.184626326743058E-5</v>
      </c>
      <c r="J38" s="46">
        <v>1.4036118052684744E-4</v>
      </c>
      <c r="K38" s="46">
        <v>3.9756369707261841E-4</v>
      </c>
      <c r="L38" s="46">
        <v>1.0051853600673292E-4</v>
      </c>
      <c r="M38" s="46">
        <v>1.1885519763918925E-4</v>
      </c>
      <c r="N38" s="46">
        <v>1.3497530083718593E-4</v>
      </c>
      <c r="O38" s="46">
        <v>1.7925211922652852E-4</v>
      </c>
      <c r="P38" s="46">
        <v>1.3880152143326427E-4</v>
      </c>
      <c r="Q38" s="46">
        <v>1.5089703172985197E-4</v>
      </c>
      <c r="R38" s="46">
        <v>2.2040569619739481E-4</v>
      </c>
      <c r="S38" s="46">
        <v>1.7087423528012712E-4</v>
      </c>
      <c r="T38" s="46">
        <v>1.9066323627685232E-4</v>
      </c>
      <c r="U38" s="46">
        <v>1.4146862930237338E-4</v>
      </c>
      <c r="V38" s="46">
        <v>2.0071528315965836E-4</v>
      </c>
      <c r="W38" s="46">
        <v>2.865982731519455E-4</v>
      </c>
      <c r="X38" s="46">
        <v>1.6419323023800851E-4</v>
      </c>
      <c r="Y38" s="46">
        <v>4.9790578042204414E-4</v>
      </c>
      <c r="Z38" s="46">
        <v>1.650083867055867E-4</v>
      </c>
      <c r="AA38" s="46">
        <v>4.3142152272392396E-4</v>
      </c>
      <c r="AB38" s="46">
        <v>3.5541905636631493E-4</v>
      </c>
      <c r="AC38" s="46">
        <v>3.6995328335056877E-4</v>
      </c>
      <c r="AD38" s="46">
        <v>4.6791839010043714E-4</v>
      </c>
      <c r="AE38" s="46">
        <v>3.155715230249666E-3</v>
      </c>
      <c r="AF38" s="46">
        <v>3.0303330345311514E-4</v>
      </c>
      <c r="AG38" s="46">
        <v>3.4313065219250031E-3</v>
      </c>
      <c r="AH38" s="46">
        <v>8.7946873498655244E-3</v>
      </c>
      <c r="AI38" s="46">
        <v>1.1051412981976259E-3</v>
      </c>
      <c r="AJ38" s="46">
        <v>1.1445666026931518E-3</v>
      </c>
      <c r="AK38" s="46">
        <v>0.53467434295727612</v>
      </c>
      <c r="AL38" s="46">
        <v>1.4378553028724376E-4</v>
      </c>
      <c r="AM38" s="47">
        <v>1.4469517293251963E-3</v>
      </c>
      <c r="AN38" s="49"/>
    </row>
    <row r="39" spans="1:40" s="64" customFormat="1" ht="17" customHeight="1" x14ac:dyDescent="0.2">
      <c r="A39" s="44" t="s">
        <v>36</v>
      </c>
      <c r="B39" s="90" t="s">
        <v>91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v>0</v>
      </c>
      <c r="AM39" s="47">
        <v>0</v>
      </c>
      <c r="AN39" s="49"/>
    </row>
    <row r="40" spans="1:40" s="64" customFormat="1" ht="17" customHeight="1" x14ac:dyDescent="0.2">
      <c r="A40" s="44" t="s">
        <v>37</v>
      </c>
      <c r="B40" s="90" t="s">
        <v>92</v>
      </c>
      <c r="C40" s="46">
        <v>3.5463743843629418E-3</v>
      </c>
      <c r="D40" s="46">
        <v>4.0147328230008272E-3</v>
      </c>
      <c r="E40" s="46">
        <v>2.3991382125070132E-3</v>
      </c>
      <c r="F40" s="46">
        <v>1.4624867573323336E-3</v>
      </c>
      <c r="G40" s="46">
        <v>1.903888878014333E-3</v>
      </c>
      <c r="H40" s="46">
        <v>1.0027642344689297E-3</v>
      </c>
      <c r="I40" s="46">
        <v>5.7687834899607495E-4</v>
      </c>
      <c r="J40" s="46">
        <v>1.5742111674350056E-3</v>
      </c>
      <c r="K40" s="46">
        <v>4.9177557668272608E-3</v>
      </c>
      <c r="L40" s="46">
        <v>4.234343681248259E-3</v>
      </c>
      <c r="M40" s="46">
        <v>2.1814196117302307E-3</v>
      </c>
      <c r="N40" s="46">
        <v>3.4670669000311793E-3</v>
      </c>
      <c r="O40" s="46">
        <v>4.2813657840794564E-3</v>
      </c>
      <c r="P40" s="46">
        <v>2.9741657085578452E-3</v>
      </c>
      <c r="Q40" s="46">
        <v>1.6443299449800139E-3</v>
      </c>
      <c r="R40" s="46">
        <v>7.1568989378523933E-4</v>
      </c>
      <c r="S40" s="46">
        <v>2.8481328971343232E-3</v>
      </c>
      <c r="T40" s="46">
        <v>1.8110594629444302E-3</v>
      </c>
      <c r="U40" s="46">
        <v>1.0876666058424736E-3</v>
      </c>
      <c r="V40" s="46">
        <v>1.4709689727450458E-3</v>
      </c>
      <c r="W40" s="46">
        <v>7.0293163340394973E-3</v>
      </c>
      <c r="X40" s="46">
        <v>1.9390760131189164E-3</v>
      </c>
      <c r="Y40" s="46">
        <v>4.6867790900906418E-3</v>
      </c>
      <c r="Z40" s="46">
        <v>2.8876866510901098E-3</v>
      </c>
      <c r="AA40" s="46">
        <v>2.4895834314776545E-3</v>
      </c>
      <c r="AB40" s="46">
        <v>5.0800370473002704E-3</v>
      </c>
      <c r="AC40" s="46">
        <v>2.0473035290922469E-3</v>
      </c>
      <c r="AD40" s="46">
        <v>2.4736170115722666E-3</v>
      </c>
      <c r="AE40" s="46">
        <v>2.2796196074007791E-3</v>
      </c>
      <c r="AF40" s="46">
        <v>5.3402055291769379E-4</v>
      </c>
      <c r="AG40" s="46">
        <v>2.0249369433490961E-3</v>
      </c>
      <c r="AH40" s="46">
        <v>1.4756522190280939E-3</v>
      </c>
      <c r="AI40" s="46">
        <v>5.7569297715197847E-3</v>
      </c>
      <c r="AJ40" s="46">
        <v>1.9902412579569694E-3</v>
      </c>
      <c r="AK40" s="46">
        <v>1.8857518169987106E-3</v>
      </c>
      <c r="AL40" s="46">
        <v>1.2047281780863423E-3</v>
      </c>
      <c r="AM40" s="47">
        <v>0.65060143514579882</v>
      </c>
      <c r="AN40" s="49"/>
    </row>
    <row r="41" spans="1:40" s="64" customFormat="1" ht="17" customHeight="1" x14ac:dyDescent="0.2">
      <c r="A41" s="50"/>
      <c r="B41" s="93"/>
      <c r="C41" s="51">
        <f>SUM(C4:C40)</f>
        <v>0.66835002889270778</v>
      </c>
      <c r="D41" s="51">
        <f t="shared" ref="D41:AM41" si="0">SUM(D4:D40)</f>
        <v>0.80074969409186869</v>
      </c>
      <c r="E41" s="51">
        <f t="shared" si="0"/>
        <v>0.55245567535679396</v>
      </c>
      <c r="F41" s="51">
        <f t="shared" si="0"/>
        <v>0.59930344670845759</v>
      </c>
      <c r="G41" s="51">
        <f t="shared" si="0"/>
        <v>0.59891317871605376</v>
      </c>
      <c r="H41" s="51">
        <f t="shared" si="0"/>
        <v>0.55139079950588421</v>
      </c>
      <c r="I41" s="51">
        <f t="shared" si="0"/>
        <v>0.45243923858975182</v>
      </c>
      <c r="J41" s="51">
        <f t="shared" si="0"/>
        <v>0.61724379064852208</v>
      </c>
      <c r="K41" s="51">
        <f t="shared" si="0"/>
        <v>0.69730263153507466</v>
      </c>
      <c r="L41" s="51">
        <f t="shared" si="0"/>
        <v>0.50269219077916483</v>
      </c>
      <c r="M41" s="51">
        <f t="shared" si="0"/>
        <v>0.34924008858279121</v>
      </c>
      <c r="N41" s="51">
        <f t="shared" si="0"/>
        <v>0.65251959783535451</v>
      </c>
      <c r="O41" s="51">
        <f t="shared" si="0"/>
        <v>0.63627984945837657</v>
      </c>
      <c r="P41" s="51">
        <f t="shared" si="0"/>
        <v>0.6790282180919549</v>
      </c>
      <c r="Q41" s="51">
        <f t="shared" si="0"/>
        <v>0.57230627768076325</v>
      </c>
      <c r="R41" s="51">
        <f t="shared" si="0"/>
        <v>0.55122335090373964</v>
      </c>
      <c r="S41" s="51">
        <f t="shared" si="0"/>
        <v>0.55306210142949064</v>
      </c>
      <c r="T41" s="51">
        <f t="shared" si="0"/>
        <v>0.47520486862973504</v>
      </c>
      <c r="U41" s="51">
        <f t="shared" si="0"/>
        <v>0.46035995948597358</v>
      </c>
      <c r="V41" s="51">
        <f t="shared" si="0"/>
        <v>0.68002548182488387</v>
      </c>
      <c r="W41" s="51">
        <f t="shared" si="0"/>
        <v>0.70818187760287388</v>
      </c>
      <c r="X41" s="51">
        <f t="shared" si="0"/>
        <v>0.57988788236188249</v>
      </c>
      <c r="Y41" s="51">
        <f t="shared" si="0"/>
        <v>0.73063634310633596</v>
      </c>
      <c r="Z41" s="51">
        <f t="shared" si="0"/>
        <v>0.82442728583002245</v>
      </c>
      <c r="AA41" s="51">
        <f t="shared" si="0"/>
        <v>0.87265338479636778</v>
      </c>
      <c r="AB41" s="51">
        <f t="shared" si="0"/>
        <v>0.83990284116857139</v>
      </c>
      <c r="AC41" s="51">
        <f t="shared" si="0"/>
        <v>0.94240583446264259</v>
      </c>
      <c r="AD41" s="51">
        <f t="shared" si="0"/>
        <v>0.77522633982628708</v>
      </c>
      <c r="AE41" s="51">
        <f t="shared" si="0"/>
        <v>0.773552427841108</v>
      </c>
      <c r="AF41" s="51">
        <f t="shared" si="0"/>
        <v>0.8602397466209365</v>
      </c>
      <c r="AG41" s="51">
        <f t="shared" si="0"/>
        <v>0.8225270850860088</v>
      </c>
      <c r="AH41" s="51">
        <f t="shared" si="0"/>
        <v>0.75188891369584976</v>
      </c>
      <c r="AI41" s="51">
        <f t="shared" si="0"/>
        <v>0.80316312450262939</v>
      </c>
      <c r="AJ41" s="51">
        <f t="shared" si="0"/>
        <v>0.81363402703675014</v>
      </c>
      <c r="AK41" s="51">
        <f t="shared" si="0"/>
        <v>0.73964711182176279</v>
      </c>
      <c r="AL41" s="51">
        <f t="shared" si="0"/>
        <v>0.34366233425859122</v>
      </c>
      <c r="AM41" s="52">
        <f t="shared" si="0"/>
        <v>0.8683186093392854</v>
      </c>
      <c r="AN41" s="49"/>
    </row>
    <row r="42" spans="1:40" s="64" customFormat="1" ht="17" customHeight="1" x14ac:dyDescent="0.2">
      <c r="A42" s="63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</row>
  </sheetData>
  <mergeCells count="1"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F107D-2F18-4C3C-ACAB-F8714E60745B}">
  <sheetPr codeName="Sheet14">
    <tabColor theme="5" tint="0.79998168889431442"/>
    <pageSetUpPr fitToPage="1"/>
  </sheetPr>
  <dimension ref="A1:AM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3" customHeight="1" x14ac:dyDescent="0.2"/>
  <cols>
    <col min="1" max="1" width="6.6328125" style="5" customWidth="1"/>
    <col min="2" max="2" width="30.6328125" style="4" customWidth="1"/>
    <col min="3" max="41" width="11.6328125" style="4" customWidth="1"/>
    <col min="42" max="42" width="13.6328125" style="4" customWidth="1"/>
    <col min="43" max="16384" width="8.7265625" style="4"/>
  </cols>
  <sheetData>
    <row r="1" spans="1:39" ht="23" customHeight="1" x14ac:dyDescent="0.2">
      <c r="A1" s="25"/>
      <c r="B1" s="3"/>
      <c r="C1" s="3"/>
      <c r="D1" s="3"/>
      <c r="E1" s="3"/>
      <c r="F1" s="3"/>
    </row>
    <row r="2" spans="1:39" ht="19.5" customHeight="1" x14ac:dyDescent="0.2">
      <c r="A2" s="198" t="s">
        <v>218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39" ht="36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39" s="64" customFormat="1" ht="17" customHeight="1" x14ac:dyDescent="0.2">
      <c r="A4" s="44" t="s">
        <v>1</v>
      </c>
      <c r="B4" s="90" t="s">
        <v>57</v>
      </c>
      <c r="C4" s="46">
        <f t="array" ref="C4:AM40">MMULT(VB!C4:AM40,I!C4:AM40-M!C4:AM40)</f>
        <v>0.15701964583578631</v>
      </c>
      <c r="D4" s="46">
        <v>1.1791321363213174E-7</v>
      </c>
      <c r="E4" s="46">
        <v>8.0220634579806945E-3</v>
      </c>
      <c r="F4" s="46">
        <v>1.3319086851519834E-4</v>
      </c>
      <c r="G4" s="46">
        <v>7.0432288478139318E-4</v>
      </c>
      <c r="H4" s="46">
        <v>7.5891947992928009E-5</v>
      </c>
      <c r="I4" s="46">
        <v>9.6147543887975327E-7</v>
      </c>
      <c r="J4" s="46">
        <v>5.3010481441628354E-4</v>
      </c>
      <c r="K4" s="46">
        <v>2.5585410029658057E-5</v>
      </c>
      <c r="L4" s="46">
        <v>4.7264789832454575E-6</v>
      </c>
      <c r="M4" s="46">
        <v>5.2500956608004841E-6</v>
      </c>
      <c r="N4" s="46">
        <v>7.6392973942596236E-6</v>
      </c>
      <c r="O4" s="46">
        <v>7.4621037212468122E-6</v>
      </c>
      <c r="P4" s="46">
        <v>6.0178271534562568E-6</v>
      </c>
      <c r="Q4" s="46">
        <v>6.6701091090268118E-6</v>
      </c>
      <c r="R4" s="46">
        <v>3.4748760341417515E-6</v>
      </c>
      <c r="S4" s="46">
        <v>1.7800220451033942E-5</v>
      </c>
      <c r="T4" s="46">
        <v>1.6840046079408869E-6</v>
      </c>
      <c r="U4" s="46">
        <v>2.6238980165463176E-5</v>
      </c>
      <c r="V4" s="46">
        <v>1.6078897858579899E-4</v>
      </c>
      <c r="W4" s="46">
        <v>1.8326472030703181E-4</v>
      </c>
      <c r="X4" s="46">
        <v>1.0941577297494501E-5</v>
      </c>
      <c r="Y4" s="46">
        <v>4.3781667125733372E-5</v>
      </c>
      <c r="Z4" s="46">
        <v>6.8891215009608338E-6</v>
      </c>
      <c r="AA4" s="46">
        <v>3.0747064851925719E-5</v>
      </c>
      <c r="AB4" s="46">
        <v>1.3117305706658401E-5</v>
      </c>
      <c r="AC4" s="46">
        <v>7.9125686667273784E-6</v>
      </c>
      <c r="AD4" s="46">
        <v>1.8407346260604569E-5</v>
      </c>
      <c r="AE4" s="46">
        <v>1.9329088223630181E-5</v>
      </c>
      <c r="AF4" s="46">
        <v>1.9914045875161264E-5</v>
      </c>
      <c r="AG4" s="46">
        <v>3.3800403212162631E-4</v>
      </c>
      <c r="AH4" s="46">
        <v>4.2600600788832735E-4</v>
      </c>
      <c r="AI4" s="46">
        <v>3.6375740811355985E-4</v>
      </c>
      <c r="AJ4" s="46">
        <v>1.8129551421938224E-5</v>
      </c>
      <c r="AK4" s="46">
        <v>2.7076577153179833E-3</v>
      </c>
      <c r="AL4" s="46">
        <v>3.620258646700146E-4</v>
      </c>
      <c r="AM4" s="47">
        <v>3.3588443557753526E-5</v>
      </c>
    </row>
    <row r="5" spans="1:39" s="64" customFormat="1" ht="17" customHeight="1" x14ac:dyDescent="0.2">
      <c r="A5" s="44" t="s">
        <v>2</v>
      </c>
      <c r="B5" s="90" t="s">
        <v>58</v>
      </c>
      <c r="C5" s="46">
        <v>1.1010938019763105E-5</v>
      </c>
      <c r="D5" s="46">
        <v>3.4910177499981915E-3</v>
      </c>
      <c r="E5" s="46">
        <v>6.7502609716333303E-6</v>
      </c>
      <c r="F5" s="46">
        <v>3.2064378795942476E-6</v>
      </c>
      <c r="G5" s="46">
        <v>1.310990555711105E-5</v>
      </c>
      <c r="H5" s="46">
        <v>1.1258795640808634E-5</v>
      </c>
      <c r="I5" s="46">
        <v>8.6236712208440742E-4</v>
      </c>
      <c r="J5" s="46">
        <v>1.1849861462186528E-5</v>
      </c>
      <c r="K5" s="46">
        <v>7.3801650862982806E-5</v>
      </c>
      <c r="L5" s="46">
        <v>1.4586625175909597E-4</v>
      </c>
      <c r="M5" s="46">
        <v>2.427062313859495E-5</v>
      </c>
      <c r="N5" s="46">
        <v>2.6610627000726832E-5</v>
      </c>
      <c r="O5" s="46">
        <v>1.0877935156944872E-5</v>
      </c>
      <c r="P5" s="46">
        <v>1.2457890489308242E-5</v>
      </c>
      <c r="Q5" s="46">
        <v>4.1458614402311776E-6</v>
      </c>
      <c r="R5" s="46">
        <v>5.4272437791618282E-6</v>
      </c>
      <c r="S5" s="46">
        <v>1.2778705767320725E-5</v>
      </c>
      <c r="T5" s="46">
        <v>6.6313999214204263E-7</v>
      </c>
      <c r="U5" s="46">
        <v>1.7372950878821966E-5</v>
      </c>
      <c r="V5" s="46">
        <v>1.0050731802540602E-5</v>
      </c>
      <c r="W5" s="46">
        <v>3.0900736278356499E-5</v>
      </c>
      <c r="X5" s="46">
        <v>7.5877471108475784E-4</v>
      </c>
      <c r="Y5" s="46">
        <v>6.1389978708478157E-5</v>
      </c>
      <c r="Z5" s="46">
        <v>1.9383578573859663E-5</v>
      </c>
      <c r="AA5" s="46">
        <v>1.8599877615364417E-5</v>
      </c>
      <c r="AB5" s="46">
        <v>7.3290088554969052E-6</v>
      </c>
      <c r="AC5" s="46">
        <v>5.0334548653644946E-6</v>
      </c>
      <c r="AD5" s="46">
        <v>6.3973498850071066E-5</v>
      </c>
      <c r="AE5" s="46">
        <v>4.3773742472502949E-6</v>
      </c>
      <c r="AF5" s="46">
        <v>1.946631139693866E-5</v>
      </c>
      <c r="AG5" s="46">
        <v>1.5454958962189071E-5</v>
      </c>
      <c r="AH5" s="46">
        <v>1.5829949854103768E-5</v>
      </c>
      <c r="AI5" s="46">
        <v>1.0280558407048291E-5</v>
      </c>
      <c r="AJ5" s="46">
        <v>7.5216422447102833E-6</v>
      </c>
      <c r="AK5" s="46">
        <v>2.2277109804313778E-5</v>
      </c>
      <c r="AL5" s="46">
        <v>1.6772518610680663E-5</v>
      </c>
      <c r="AM5" s="47">
        <v>1.1780347822279141E-5</v>
      </c>
    </row>
    <row r="6" spans="1:39" s="64" customFormat="1" ht="17" customHeight="1" x14ac:dyDescent="0.2">
      <c r="A6" s="44" t="s">
        <v>3</v>
      </c>
      <c r="B6" s="90" t="s">
        <v>59</v>
      </c>
      <c r="C6" s="46">
        <v>3.3529717736305339E-3</v>
      </c>
      <c r="D6" s="46">
        <v>9.141816638163739E-8</v>
      </c>
      <c r="E6" s="46">
        <v>0.10088453419426616</v>
      </c>
      <c r="F6" s="46">
        <v>3.5676213362011112E-5</v>
      </c>
      <c r="G6" s="46">
        <v>6.8361381006510499E-5</v>
      </c>
      <c r="H6" s="46">
        <v>2.0916545828135322E-4</v>
      </c>
      <c r="I6" s="46">
        <v>1.572517052362063E-6</v>
      </c>
      <c r="J6" s="46">
        <v>2.8798692484013692E-5</v>
      </c>
      <c r="K6" s="46">
        <v>3.1873477619495479E-5</v>
      </c>
      <c r="L6" s="46">
        <v>5.1736157367138754E-6</v>
      </c>
      <c r="M6" s="46">
        <v>3.646137154296675E-6</v>
      </c>
      <c r="N6" s="46">
        <v>5.091506915010427E-6</v>
      </c>
      <c r="O6" s="46">
        <v>4.5624592756470905E-6</v>
      </c>
      <c r="P6" s="46">
        <v>3.9692297226725578E-6</v>
      </c>
      <c r="Q6" s="46">
        <v>3.1017718273809104E-6</v>
      </c>
      <c r="R6" s="46">
        <v>2.0765016784257877E-6</v>
      </c>
      <c r="S6" s="46">
        <v>7.0281467810907052E-6</v>
      </c>
      <c r="T6" s="46">
        <v>6.0064177651072894E-7</v>
      </c>
      <c r="U6" s="46">
        <v>6.9204300932730272E-6</v>
      </c>
      <c r="V6" s="46">
        <v>1.1627732175827736E-4</v>
      </c>
      <c r="W6" s="46">
        <v>2.4479897980165538E-5</v>
      </c>
      <c r="X6" s="46">
        <v>6.8896896479818007E-6</v>
      </c>
      <c r="Y6" s="46">
        <v>2.0257252090853688E-5</v>
      </c>
      <c r="Z6" s="46">
        <v>3.6189363460005681E-6</v>
      </c>
      <c r="AA6" s="46">
        <v>2.4748683035855246E-5</v>
      </c>
      <c r="AB6" s="46">
        <v>1.2437295760551642E-5</v>
      </c>
      <c r="AC6" s="46">
        <v>9.9558789490910006E-6</v>
      </c>
      <c r="AD6" s="46">
        <v>1.9141195968273671E-5</v>
      </c>
      <c r="AE6" s="46">
        <v>3.8420952731948321E-5</v>
      </c>
      <c r="AF6" s="46">
        <v>8.2056370575731818E-5</v>
      </c>
      <c r="AG6" s="46">
        <v>7.0718489877268336E-4</v>
      </c>
      <c r="AH6" s="46">
        <v>9.0217923118994796E-4</v>
      </c>
      <c r="AI6" s="46">
        <v>1.9115970198888455E-4</v>
      </c>
      <c r="AJ6" s="46">
        <v>2.6160930537553059E-5</v>
      </c>
      <c r="AK6" s="46">
        <v>8.8331184809906458E-3</v>
      </c>
      <c r="AL6" s="46">
        <v>5.6093237341339012E-5</v>
      </c>
      <c r="AM6" s="47">
        <v>2.8609824583232047E-4</v>
      </c>
    </row>
    <row r="7" spans="1:39" s="64" customFormat="1" ht="17" customHeight="1" x14ac:dyDescent="0.2">
      <c r="A7" s="44" t="s">
        <v>4</v>
      </c>
      <c r="B7" s="90" t="s">
        <v>60</v>
      </c>
      <c r="C7" s="46">
        <v>4.8285514138765161E-5</v>
      </c>
      <c r="D7" s="46">
        <v>8.8510224732813739E-7</v>
      </c>
      <c r="E7" s="46">
        <v>2.1905609178821398E-5</v>
      </c>
      <c r="F7" s="46">
        <v>4.2900888989394995E-2</v>
      </c>
      <c r="G7" s="46">
        <v>6.0616633618398198E-5</v>
      </c>
      <c r="H7" s="46">
        <v>1.8814716196275893E-5</v>
      </c>
      <c r="I7" s="46">
        <v>3.5974983581859687E-6</v>
      </c>
      <c r="J7" s="46">
        <v>8.1490386353188233E-5</v>
      </c>
      <c r="K7" s="46">
        <v>8.6125876965152264E-5</v>
      </c>
      <c r="L7" s="46">
        <v>2.063827229230535E-5</v>
      </c>
      <c r="M7" s="46">
        <v>2.8603892707407837E-5</v>
      </c>
      <c r="N7" s="46">
        <v>3.843087638335135E-5</v>
      </c>
      <c r="O7" s="46">
        <v>3.2376702213222516E-5</v>
      </c>
      <c r="P7" s="46">
        <v>3.2300729307329723E-5</v>
      </c>
      <c r="Q7" s="46">
        <v>2.1377931202606627E-5</v>
      </c>
      <c r="R7" s="46">
        <v>3.0521081490238522E-5</v>
      </c>
      <c r="S7" s="46">
        <v>6.328862807087174E-5</v>
      </c>
      <c r="T7" s="46">
        <v>4.6780963554225142E-6</v>
      </c>
      <c r="U7" s="46">
        <v>8.2381653581050754E-5</v>
      </c>
      <c r="V7" s="46">
        <v>1.0114568808129291E-4</v>
      </c>
      <c r="W7" s="46">
        <v>1.9918056428677293E-4</v>
      </c>
      <c r="X7" s="46">
        <v>2.2499478349628614E-5</v>
      </c>
      <c r="Y7" s="46">
        <v>8.266146138332464E-5</v>
      </c>
      <c r="Z7" s="46">
        <v>4.0060224438947664E-5</v>
      </c>
      <c r="AA7" s="46">
        <v>1.7112557973566155E-4</v>
      </c>
      <c r="AB7" s="46">
        <v>6.5829370517674209E-5</v>
      </c>
      <c r="AC7" s="46">
        <v>1.3111814331382503E-5</v>
      </c>
      <c r="AD7" s="46">
        <v>8.0653186630641268E-5</v>
      </c>
      <c r="AE7" s="46">
        <v>3.1228491687201242E-5</v>
      </c>
      <c r="AF7" s="46">
        <v>2.1019629692257944E-4</v>
      </c>
      <c r="AG7" s="46">
        <v>4.8432646279487662E-5</v>
      </c>
      <c r="AH7" s="46">
        <v>1.696888153539004E-4</v>
      </c>
      <c r="AI7" s="46">
        <v>8.189130625472612E-4</v>
      </c>
      <c r="AJ7" s="46">
        <v>8.0253134580191045E-5</v>
      </c>
      <c r="AK7" s="46">
        <v>1.2925320305729336E-4</v>
      </c>
      <c r="AL7" s="46">
        <v>9.5165547565748371E-4</v>
      </c>
      <c r="AM7" s="47">
        <v>3.0640700701203547E-5</v>
      </c>
    </row>
    <row r="8" spans="1:39" s="64" customFormat="1" ht="17" customHeight="1" x14ac:dyDescent="0.2">
      <c r="A8" s="44" t="s">
        <v>5</v>
      </c>
      <c r="B8" s="90" t="s">
        <v>61</v>
      </c>
      <c r="C8" s="46">
        <v>1.6402567171026527E-3</v>
      </c>
      <c r="D8" s="46">
        <v>3.6164522051355572E-6</v>
      </c>
      <c r="E8" s="46">
        <v>6.9254523866332221E-4</v>
      </c>
      <c r="F8" s="46">
        <v>1.1719386727804924E-4</v>
      </c>
      <c r="G8" s="46">
        <v>0.13633278970483773</v>
      </c>
      <c r="H8" s="46">
        <v>5.9738156384639201E-4</v>
      </c>
      <c r="I8" s="46">
        <v>3.4334744032914042E-5</v>
      </c>
      <c r="J8" s="46">
        <v>4.6208016706534091E-4</v>
      </c>
      <c r="K8" s="46">
        <v>1.6392503715019096E-3</v>
      </c>
      <c r="L8" s="46">
        <v>1.8416156233699643E-4</v>
      </c>
      <c r="M8" s="46">
        <v>2.3736536675663937E-4</v>
      </c>
      <c r="N8" s="46">
        <v>5.0637055491229127E-4</v>
      </c>
      <c r="O8" s="46">
        <v>2.0967200823617324E-4</v>
      </c>
      <c r="P8" s="46">
        <v>2.3922877020729605E-4</v>
      </c>
      <c r="Q8" s="46">
        <v>1.8854669784369035E-4</v>
      </c>
      <c r="R8" s="46">
        <v>1.5407149937870127E-4</v>
      </c>
      <c r="S8" s="46">
        <v>6.1417946092016549E-4</v>
      </c>
      <c r="T8" s="46">
        <v>4.168455271209269E-5</v>
      </c>
      <c r="U8" s="46">
        <v>2.9848508190759271E-4</v>
      </c>
      <c r="V8" s="46">
        <v>3.3516367648136016E-3</v>
      </c>
      <c r="W8" s="46">
        <v>6.7935573555763015E-3</v>
      </c>
      <c r="X8" s="46">
        <v>7.4802641667890823E-4</v>
      </c>
      <c r="Y8" s="46">
        <v>1.257238106859176E-3</v>
      </c>
      <c r="Z8" s="46">
        <v>3.1044453487314772E-4</v>
      </c>
      <c r="AA8" s="46">
        <v>1.1779489560400792E-3</v>
      </c>
      <c r="AB8" s="46">
        <v>9.0537938391735547E-4</v>
      </c>
      <c r="AC8" s="46">
        <v>2.8258005032211962E-4</v>
      </c>
      <c r="AD8" s="46">
        <v>1.0434554313521465E-3</v>
      </c>
      <c r="AE8" s="46">
        <v>8.0710497575133097E-4</v>
      </c>
      <c r="AF8" s="46">
        <v>5.9140130104110499E-4</v>
      </c>
      <c r="AG8" s="46">
        <v>1.8469744355911887E-3</v>
      </c>
      <c r="AH8" s="46">
        <v>1.2081463052384409E-3</v>
      </c>
      <c r="AI8" s="46">
        <v>2.8362744490941457E-3</v>
      </c>
      <c r="AJ8" s="46">
        <v>6.8410348198907867E-4</v>
      </c>
      <c r="AK8" s="46">
        <v>8.4033454075413503E-4</v>
      </c>
      <c r="AL8" s="46">
        <v>5.9780088749731557E-2</v>
      </c>
      <c r="AM8" s="47">
        <v>2.8072788169166709E-4</v>
      </c>
    </row>
    <row r="9" spans="1:39" s="64" customFormat="1" ht="17" customHeight="1" x14ac:dyDescent="0.2">
      <c r="A9" s="44" t="s">
        <v>6</v>
      </c>
      <c r="B9" s="90" t="s">
        <v>62</v>
      </c>
      <c r="C9" s="46">
        <v>1.0117744132121568E-3</v>
      </c>
      <c r="D9" s="46">
        <v>4.9072573787894362E-6</v>
      </c>
      <c r="E9" s="46">
        <v>3.16956690201488E-4</v>
      </c>
      <c r="F9" s="46">
        <v>1.0406032499026038E-3</v>
      </c>
      <c r="G9" s="46">
        <v>8.3881055555086285E-4</v>
      </c>
      <c r="H9" s="46">
        <v>7.4575908696003806E-2</v>
      </c>
      <c r="I9" s="46">
        <v>1.166266329749636E-4</v>
      </c>
      <c r="J9" s="46">
        <v>5.105769268280878E-3</v>
      </c>
      <c r="K9" s="46">
        <v>8.4874238350421069E-4</v>
      </c>
      <c r="L9" s="46">
        <v>2.8092227332332845E-4</v>
      </c>
      <c r="M9" s="46">
        <v>1.6119610670023462E-4</v>
      </c>
      <c r="N9" s="46">
        <v>3.4120487558787397E-4</v>
      </c>
      <c r="O9" s="46">
        <v>2.4889117061844174E-4</v>
      </c>
      <c r="P9" s="46">
        <v>2.0909001419506832E-4</v>
      </c>
      <c r="Q9" s="46">
        <v>4.5071496154154155E-4</v>
      </c>
      <c r="R9" s="46">
        <v>2.0835769825416258E-4</v>
      </c>
      <c r="S9" s="46">
        <v>5.9092003151884091E-4</v>
      </c>
      <c r="T9" s="46">
        <v>5.5628057671895075E-5</v>
      </c>
      <c r="U9" s="46">
        <v>9.3370792497385314E-4</v>
      </c>
      <c r="V9" s="46">
        <v>1.1637060969408625E-3</v>
      </c>
      <c r="W9" s="46">
        <v>6.5205431166073281E-4</v>
      </c>
      <c r="X9" s="46">
        <v>1.6384547510976856E-4</v>
      </c>
      <c r="Y9" s="46">
        <v>1.0044530019335926E-3</v>
      </c>
      <c r="Z9" s="46">
        <v>3.8811045017408035E-4</v>
      </c>
      <c r="AA9" s="46">
        <v>8.1671473248696034E-5</v>
      </c>
      <c r="AB9" s="46">
        <v>8.7198387019202968E-5</v>
      </c>
      <c r="AC9" s="46">
        <v>3.4204523557771193E-5</v>
      </c>
      <c r="AD9" s="46">
        <v>1.4065075247491878E-4</v>
      </c>
      <c r="AE9" s="46">
        <v>9.5303833310705858E-5</v>
      </c>
      <c r="AF9" s="46">
        <v>1.6668848196340212E-4</v>
      </c>
      <c r="AG9" s="46">
        <v>1.3623601153137466E-3</v>
      </c>
      <c r="AH9" s="46">
        <v>1.1130653731104466E-2</v>
      </c>
      <c r="AI9" s="46">
        <v>3.0849820924591642E-4</v>
      </c>
      <c r="AJ9" s="46">
        <v>3.2864825246742345E-4</v>
      </c>
      <c r="AK9" s="46">
        <v>5.8919830949672662E-4</v>
      </c>
      <c r="AL9" s="46">
        <v>1.5151652014162372E-3</v>
      </c>
      <c r="AM9" s="47">
        <v>2.3398918337692843E-4</v>
      </c>
    </row>
    <row r="10" spans="1:39" s="64" customFormat="1" ht="17" customHeight="1" x14ac:dyDescent="0.2">
      <c r="A10" s="44" t="s">
        <v>7</v>
      </c>
      <c r="B10" s="90" t="s">
        <v>63</v>
      </c>
      <c r="C10" s="46">
        <v>1.319237360121761E-3</v>
      </c>
      <c r="D10" s="46">
        <v>4.4504081404063828E-5</v>
      </c>
      <c r="E10" s="46">
        <v>5.8004484518083086E-4</v>
      </c>
      <c r="F10" s="46">
        <v>1.7818315453273727E-4</v>
      </c>
      <c r="G10" s="46">
        <v>5.5703171856315932E-4</v>
      </c>
      <c r="H10" s="46">
        <v>9.5628088904874088E-4</v>
      </c>
      <c r="I10" s="46">
        <v>0.20986912748834932</v>
      </c>
      <c r="J10" s="46">
        <v>4.2723404668737957E-4</v>
      </c>
      <c r="K10" s="46">
        <v>2.2804500702184164E-3</v>
      </c>
      <c r="L10" s="46">
        <v>3.8726133655128695E-3</v>
      </c>
      <c r="M10" s="46">
        <v>5.8985722390500028E-4</v>
      </c>
      <c r="N10" s="46">
        <v>1.0781907453820154E-3</v>
      </c>
      <c r="O10" s="46">
        <v>4.1443508729448718E-4</v>
      </c>
      <c r="P10" s="46">
        <v>4.9231090631591352E-4</v>
      </c>
      <c r="Q10" s="46">
        <v>2.1362723018501859E-4</v>
      </c>
      <c r="R10" s="46">
        <v>1.5244481466327741E-4</v>
      </c>
      <c r="S10" s="46">
        <v>5.9705368127149522E-4</v>
      </c>
      <c r="T10" s="46">
        <v>3.41121616520366E-5</v>
      </c>
      <c r="U10" s="46">
        <v>7.7473634090100127E-4</v>
      </c>
      <c r="V10" s="46">
        <v>6.7841987801694321E-4</v>
      </c>
      <c r="W10" s="46">
        <v>2.9320149567469639E-3</v>
      </c>
      <c r="X10" s="46">
        <v>6.886457870238504E-3</v>
      </c>
      <c r="Y10" s="46">
        <v>4.0139808486766744E-3</v>
      </c>
      <c r="Z10" s="46">
        <v>1.1482683992675043E-3</v>
      </c>
      <c r="AA10" s="46">
        <v>1.0444586630168429E-3</v>
      </c>
      <c r="AB10" s="46">
        <v>6.2719804300365915E-4</v>
      </c>
      <c r="AC10" s="46">
        <v>2.5831781708298985E-4</v>
      </c>
      <c r="AD10" s="46">
        <v>1.3248607009540588E-2</v>
      </c>
      <c r="AE10" s="46">
        <v>3.338326319930428E-4</v>
      </c>
      <c r="AF10" s="46">
        <v>2.2834792235731155E-3</v>
      </c>
      <c r="AG10" s="46">
        <v>1.3064663982242832E-3</v>
      </c>
      <c r="AH10" s="46">
        <v>1.0171871926590427E-3</v>
      </c>
      <c r="AI10" s="46">
        <v>1.2776112310947593E-3</v>
      </c>
      <c r="AJ10" s="46">
        <v>6.6366746075941451E-4</v>
      </c>
      <c r="AK10" s="46">
        <v>1.2211685815285635E-3</v>
      </c>
      <c r="AL10" s="46">
        <v>1.4496230578883724E-3</v>
      </c>
      <c r="AM10" s="47">
        <v>1.9383501722343645E-3</v>
      </c>
    </row>
    <row r="11" spans="1:39" s="64" customFormat="1" ht="17" customHeight="1" x14ac:dyDescent="0.2">
      <c r="A11" s="44" t="s">
        <v>8</v>
      </c>
      <c r="B11" s="90" t="s">
        <v>64</v>
      </c>
      <c r="C11" s="46">
        <v>1.0661900813818759E-3</v>
      </c>
      <c r="D11" s="46">
        <v>7.0401354929259486E-6</v>
      </c>
      <c r="E11" s="46">
        <v>1.0496256974853832E-3</v>
      </c>
      <c r="F11" s="46">
        <v>2.1312404874456072E-4</v>
      </c>
      <c r="G11" s="46">
        <v>1.4245794152573299E-3</v>
      </c>
      <c r="H11" s="46">
        <v>1.3454925012462329E-3</v>
      </c>
      <c r="I11" s="46">
        <v>4.3223245011009422E-5</v>
      </c>
      <c r="J11" s="46">
        <v>0.18525067141599993</v>
      </c>
      <c r="K11" s="46">
        <v>8.0997938665190033E-4</v>
      </c>
      <c r="L11" s="46">
        <v>2.2054714887332383E-4</v>
      </c>
      <c r="M11" s="46">
        <v>3.2964589197937761E-4</v>
      </c>
      <c r="N11" s="46">
        <v>8.500635341389687E-4</v>
      </c>
      <c r="O11" s="46">
        <v>1.4869784176479914E-3</v>
      </c>
      <c r="P11" s="46">
        <v>9.6911390868262488E-4</v>
      </c>
      <c r="Q11" s="46">
        <v>1.5045148732130175E-3</v>
      </c>
      <c r="R11" s="46">
        <v>5.7768704544862903E-4</v>
      </c>
      <c r="S11" s="46">
        <v>4.0080106166848059E-3</v>
      </c>
      <c r="T11" s="46">
        <v>4.2316097911638238E-4</v>
      </c>
      <c r="U11" s="46">
        <v>7.6411768580739482E-3</v>
      </c>
      <c r="V11" s="46">
        <v>4.1376878909487264E-3</v>
      </c>
      <c r="W11" s="46">
        <v>3.1547471487602566E-3</v>
      </c>
      <c r="X11" s="46">
        <v>2.5942506562043251E-4</v>
      </c>
      <c r="Y11" s="46">
        <v>8.0164225176972449E-3</v>
      </c>
      <c r="Z11" s="46">
        <v>1.2103842099092778E-3</v>
      </c>
      <c r="AA11" s="46">
        <v>9.9099962493709622E-4</v>
      </c>
      <c r="AB11" s="46">
        <v>7.2963498868592398E-4</v>
      </c>
      <c r="AC11" s="46">
        <v>2.7948983084419705E-4</v>
      </c>
      <c r="AD11" s="46">
        <v>9.1905592519760224E-4</v>
      </c>
      <c r="AE11" s="46">
        <v>5.8685312095596662E-4</v>
      </c>
      <c r="AF11" s="46">
        <v>7.1984217262221334E-4</v>
      </c>
      <c r="AG11" s="46">
        <v>1.7857670730360899E-3</v>
      </c>
      <c r="AH11" s="46">
        <v>9.0162281842265358E-4</v>
      </c>
      <c r="AI11" s="46">
        <v>1.6571699514811881E-3</v>
      </c>
      <c r="AJ11" s="46">
        <v>1.3924328255264123E-3</v>
      </c>
      <c r="AK11" s="46">
        <v>6.7352165144704589E-4</v>
      </c>
      <c r="AL11" s="46">
        <v>1.0059026276335642E-2</v>
      </c>
      <c r="AM11" s="47">
        <v>4.5711876774727402E-4</v>
      </c>
    </row>
    <row r="12" spans="1:39" s="64" customFormat="1" ht="17" customHeight="1" x14ac:dyDescent="0.2">
      <c r="A12" s="44" t="s">
        <v>9</v>
      </c>
      <c r="B12" s="90" t="s">
        <v>65</v>
      </c>
      <c r="C12" s="46">
        <v>2.1079455037279174E-4</v>
      </c>
      <c r="D12" s="46">
        <v>8.3650309595937594E-7</v>
      </c>
      <c r="E12" s="46">
        <v>1.2554266059865509E-4</v>
      </c>
      <c r="F12" s="46">
        <v>2.411652357535945E-5</v>
      </c>
      <c r="G12" s="46">
        <v>1.4288773533807709E-4</v>
      </c>
      <c r="H12" s="46">
        <v>3.4925765881816469E-4</v>
      </c>
      <c r="I12" s="46">
        <v>1.1595950428082695E-4</v>
      </c>
      <c r="J12" s="46">
        <v>2.7606452967615679E-4</v>
      </c>
      <c r="K12" s="46">
        <v>0.19070883953237414</v>
      </c>
      <c r="L12" s="46">
        <v>8.7238397787333137E-4</v>
      </c>
      <c r="M12" s="46">
        <v>8.5444316135368245E-4</v>
      </c>
      <c r="N12" s="46">
        <v>7.747346123095361E-4</v>
      </c>
      <c r="O12" s="46">
        <v>6.7510080479477605E-4</v>
      </c>
      <c r="P12" s="46">
        <v>8.0652339544020994E-4</v>
      </c>
      <c r="Q12" s="46">
        <v>3.9765490509426478E-4</v>
      </c>
      <c r="R12" s="46">
        <v>1.0909464673977236E-3</v>
      </c>
      <c r="S12" s="46">
        <v>8.8375678451237236E-4</v>
      </c>
      <c r="T12" s="46">
        <v>5.0197989497190389E-5</v>
      </c>
      <c r="U12" s="46">
        <v>1.6405627024069953E-3</v>
      </c>
      <c r="V12" s="46">
        <v>4.7280959141241511E-4</v>
      </c>
      <c r="W12" s="46">
        <v>9.7331093201451224E-3</v>
      </c>
      <c r="X12" s="46">
        <v>2.4001886481200756E-4</v>
      </c>
      <c r="Y12" s="46">
        <v>1.5879201170596298E-3</v>
      </c>
      <c r="Z12" s="46">
        <v>6.1189749439693287E-5</v>
      </c>
      <c r="AA12" s="46">
        <v>1.0786939824169936E-4</v>
      </c>
      <c r="AB12" s="46">
        <v>7.859059744679209E-5</v>
      </c>
      <c r="AC12" s="46">
        <v>1.559146327180926E-4</v>
      </c>
      <c r="AD12" s="46">
        <v>1.611658973190105E-4</v>
      </c>
      <c r="AE12" s="46">
        <v>5.1613708839976186E-5</v>
      </c>
      <c r="AF12" s="46">
        <v>1.8884682983332925E-4</v>
      </c>
      <c r="AG12" s="46">
        <v>4.2633528782154483E-4</v>
      </c>
      <c r="AH12" s="46">
        <v>2.6843347366317232E-4</v>
      </c>
      <c r="AI12" s="46">
        <v>1.5401438039065716E-4</v>
      </c>
      <c r="AJ12" s="46">
        <v>1.8791245130395592E-4</v>
      </c>
      <c r="AK12" s="46">
        <v>2.1115116453380991E-4</v>
      </c>
      <c r="AL12" s="46">
        <v>1.2486974575328593E-3</v>
      </c>
      <c r="AM12" s="47">
        <v>4.7381060382477151E-4</v>
      </c>
    </row>
    <row r="13" spans="1:39" s="64" customFormat="1" ht="17" customHeight="1" x14ac:dyDescent="0.2">
      <c r="A13" s="44" t="s">
        <v>10</v>
      </c>
      <c r="B13" s="90" t="s">
        <v>66</v>
      </c>
      <c r="C13" s="46">
        <v>5.9979459341922825E-5</v>
      </c>
      <c r="D13" s="46">
        <v>4.537091665949977E-6</v>
      </c>
      <c r="E13" s="46">
        <v>8.9521657692905981E-5</v>
      </c>
      <c r="F13" s="46">
        <v>1.4931309791224203E-5</v>
      </c>
      <c r="G13" s="46">
        <v>6.745818242144371E-4</v>
      </c>
      <c r="H13" s="46">
        <v>9.0582804170320037E-5</v>
      </c>
      <c r="I13" s="46">
        <v>1.5017315828017795E-5</v>
      </c>
      <c r="J13" s="46">
        <v>2.7376695664435666E-4</v>
      </c>
      <c r="K13" s="46">
        <v>5.8591789769243637E-4</v>
      </c>
      <c r="L13" s="46">
        <v>0.20573545324585035</v>
      </c>
      <c r="M13" s="46">
        <v>1.2613694559236437E-4</v>
      </c>
      <c r="N13" s="46">
        <v>2.0868348093946876E-2</v>
      </c>
      <c r="O13" s="46">
        <v>7.1028603637339422E-3</v>
      </c>
      <c r="P13" s="46">
        <v>8.2826655383826282E-3</v>
      </c>
      <c r="Q13" s="46">
        <v>1.711609984038739E-3</v>
      </c>
      <c r="R13" s="46">
        <v>2.1309665722967126E-4</v>
      </c>
      <c r="S13" s="46">
        <v>6.4270047664028778E-3</v>
      </c>
      <c r="T13" s="46">
        <v>1.1335603046249153E-4</v>
      </c>
      <c r="U13" s="46">
        <v>7.8907428860605661E-3</v>
      </c>
      <c r="V13" s="46">
        <v>5.0757941681631234E-4</v>
      </c>
      <c r="W13" s="46">
        <v>6.2622734400991547E-3</v>
      </c>
      <c r="X13" s="46">
        <v>1.8202512183375949E-4</v>
      </c>
      <c r="Y13" s="46">
        <v>5.0319867911924321E-4</v>
      </c>
      <c r="Z13" s="46">
        <v>3.0746393017972462E-5</v>
      </c>
      <c r="AA13" s="46">
        <v>1.3453224607206822E-4</v>
      </c>
      <c r="AB13" s="46">
        <v>8.9135375843863972E-5</v>
      </c>
      <c r="AC13" s="46">
        <v>1.0897805944941649E-4</v>
      </c>
      <c r="AD13" s="46">
        <v>3.0278262878626148E-4</v>
      </c>
      <c r="AE13" s="46">
        <v>6.364562012000834E-5</v>
      </c>
      <c r="AF13" s="46">
        <v>2.4428502994252384E-4</v>
      </c>
      <c r="AG13" s="46">
        <v>1.3680258110579147E-4</v>
      </c>
      <c r="AH13" s="46">
        <v>1.0827011532329802E-4</v>
      </c>
      <c r="AI13" s="46">
        <v>1.3784304885723289E-4</v>
      </c>
      <c r="AJ13" s="46">
        <v>3.7105137467238167E-4</v>
      </c>
      <c r="AK13" s="46">
        <v>1.121998907727739E-4</v>
      </c>
      <c r="AL13" s="46">
        <v>4.8528366503647379E-4</v>
      </c>
      <c r="AM13" s="47">
        <v>4.824207425631201E-4</v>
      </c>
    </row>
    <row r="14" spans="1:39" s="64" customFormat="1" ht="17" customHeight="1" x14ac:dyDescent="0.2">
      <c r="A14" s="44" t="s">
        <v>11</v>
      </c>
      <c r="B14" s="90" t="s">
        <v>67</v>
      </c>
      <c r="C14" s="46">
        <v>8.2956810431092054E-6</v>
      </c>
      <c r="D14" s="46">
        <v>3.3462725161744012E-7</v>
      </c>
      <c r="E14" s="46">
        <v>3.0318495511752479E-5</v>
      </c>
      <c r="F14" s="46">
        <v>2.268920865746077E-6</v>
      </c>
      <c r="G14" s="46">
        <v>5.5183584667856809E-5</v>
      </c>
      <c r="H14" s="46">
        <v>5.9055656105364852E-5</v>
      </c>
      <c r="I14" s="46">
        <v>2.5488681958072103E-6</v>
      </c>
      <c r="J14" s="46">
        <v>7.1391862422666018E-5</v>
      </c>
      <c r="K14" s="46">
        <v>3.0176456613438459E-4</v>
      </c>
      <c r="L14" s="46">
        <v>3.7222745565692618E-4</v>
      </c>
      <c r="M14" s="46">
        <v>5.3909010501007742E-2</v>
      </c>
      <c r="N14" s="46">
        <v>1.6680076397697756E-3</v>
      </c>
      <c r="O14" s="46">
        <v>8.1179950102678667E-4</v>
      </c>
      <c r="P14" s="46">
        <v>5.4930039406210626E-4</v>
      </c>
      <c r="Q14" s="46">
        <v>5.2096732391034397E-4</v>
      </c>
      <c r="R14" s="46">
        <v>4.035507848487895E-4</v>
      </c>
      <c r="S14" s="46">
        <v>2.2460114900343534E-3</v>
      </c>
      <c r="T14" s="46">
        <v>7.9689178834465644E-5</v>
      </c>
      <c r="U14" s="46">
        <v>1.1068685727479595E-3</v>
      </c>
      <c r="V14" s="46">
        <v>3.2155563344226219E-4</v>
      </c>
      <c r="W14" s="46">
        <v>7.2008444290136734E-4</v>
      </c>
      <c r="X14" s="46">
        <v>4.0071450783515438E-5</v>
      </c>
      <c r="Y14" s="46">
        <v>7.6127656697521474E-5</v>
      </c>
      <c r="Z14" s="46">
        <v>5.6182017665859703E-6</v>
      </c>
      <c r="AA14" s="46">
        <v>1.8818451532375924E-5</v>
      </c>
      <c r="AB14" s="46">
        <v>1.7192123910295897E-5</v>
      </c>
      <c r="AC14" s="46">
        <v>1.3908984923943705E-5</v>
      </c>
      <c r="AD14" s="46">
        <v>3.5807217085791683E-5</v>
      </c>
      <c r="AE14" s="46">
        <v>1.3820079870332455E-5</v>
      </c>
      <c r="AF14" s="46">
        <v>4.3490446316369325E-5</v>
      </c>
      <c r="AG14" s="46">
        <v>3.7303907177733797E-5</v>
      </c>
      <c r="AH14" s="46">
        <v>1.1712659200877013E-4</v>
      </c>
      <c r="AI14" s="46">
        <v>3.7050130455495554E-5</v>
      </c>
      <c r="AJ14" s="46">
        <v>6.9016276245762909E-5</v>
      </c>
      <c r="AK14" s="46">
        <v>3.0127500570262464E-5</v>
      </c>
      <c r="AL14" s="46">
        <v>1.5544019771064559E-4</v>
      </c>
      <c r="AM14" s="47">
        <v>9.5874445623967981E-5</v>
      </c>
    </row>
    <row r="15" spans="1:39" s="64" customFormat="1" ht="17" customHeight="1" x14ac:dyDescent="0.2">
      <c r="A15" s="44" t="s">
        <v>12</v>
      </c>
      <c r="B15" s="90" t="s">
        <v>68</v>
      </c>
      <c r="C15" s="46">
        <v>3.1140367322878362E-4</v>
      </c>
      <c r="D15" s="46">
        <v>1.2663981178623989E-5</v>
      </c>
      <c r="E15" s="46">
        <v>8.601263872569534E-4</v>
      </c>
      <c r="F15" s="46">
        <v>5.2356244545465839E-5</v>
      </c>
      <c r="G15" s="46">
        <v>1.1853554857465182E-3</v>
      </c>
      <c r="H15" s="46">
        <v>8.6588678157552604E-4</v>
      </c>
      <c r="I15" s="46">
        <v>8.6714309298584639E-5</v>
      </c>
      <c r="J15" s="46">
        <v>8.8217596621337116E-4</v>
      </c>
      <c r="K15" s="46">
        <v>1.2876754532040143E-3</v>
      </c>
      <c r="L15" s="46">
        <v>4.7140833463436436E-4</v>
      </c>
      <c r="M15" s="46">
        <v>3.9318270297712476E-4</v>
      </c>
      <c r="N15" s="46">
        <v>0.24664859100566497</v>
      </c>
      <c r="O15" s="46">
        <v>2.7327434399368393E-3</v>
      </c>
      <c r="P15" s="46">
        <v>3.5732321776514456E-3</v>
      </c>
      <c r="Q15" s="46">
        <v>3.1394781136228219E-3</v>
      </c>
      <c r="R15" s="46">
        <v>7.9889756782465678E-4</v>
      </c>
      <c r="S15" s="46">
        <v>5.4795848577378391E-3</v>
      </c>
      <c r="T15" s="46">
        <v>4.8866189318876908E-4</v>
      </c>
      <c r="U15" s="46">
        <v>1.8801775670393541E-3</v>
      </c>
      <c r="V15" s="46">
        <v>1.8752950029469145E-3</v>
      </c>
      <c r="W15" s="46">
        <v>2.3917412671995587E-2</v>
      </c>
      <c r="X15" s="46">
        <v>7.0827692726548085E-4</v>
      </c>
      <c r="Y15" s="46">
        <v>1.4776482688210978E-3</v>
      </c>
      <c r="Z15" s="46">
        <v>9.6358037214522332E-5</v>
      </c>
      <c r="AA15" s="46">
        <v>8.3170989204763219E-4</v>
      </c>
      <c r="AB15" s="46">
        <v>2.3276251935260982E-4</v>
      </c>
      <c r="AC15" s="46">
        <v>4.2597361773394419E-4</v>
      </c>
      <c r="AD15" s="46">
        <v>6.6538730809442446E-4</v>
      </c>
      <c r="AE15" s="46">
        <v>1.8507622673572045E-4</v>
      </c>
      <c r="AF15" s="46">
        <v>1.1271478471432238E-3</v>
      </c>
      <c r="AG15" s="46">
        <v>4.4092692909287258E-4</v>
      </c>
      <c r="AH15" s="46">
        <v>4.6761117365172548E-4</v>
      </c>
      <c r="AI15" s="46">
        <v>7.3844508710365242E-4</v>
      </c>
      <c r="AJ15" s="46">
        <v>5.0171753303898583E-4</v>
      </c>
      <c r="AK15" s="46">
        <v>7.4926755003238441E-4</v>
      </c>
      <c r="AL15" s="46">
        <v>1.2467547809111494E-3</v>
      </c>
      <c r="AM15" s="47">
        <v>8.604921109393633E-4</v>
      </c>
    </row>
    <row r="16" spans="1:39" s="64" customFormat="1" ht="17" customHeight="1" x14ac:dyDescent="0.2">
      <c r="A16" s="44" t="s">
        <v>13</v>
      </c>
      <c r="B16" s="90" t="s">
        <v>69</v>
      </c>
      <c r="C16" s="46">
        <v>2.2437086922485843E-5</v>
      </c>
      <c r="D16" s="46">
        <v>4.2878893628831261E-6</v>
      </c>
      <c r="E16" s="46">
        <v>2.6156791044603581E-5</v>
      </c>
      <c r="F16" s="46">
        <v>7.6539614832711632E-6</v>
      </c>
      <c r="G16" s="46">
        <v>3.3797371443813765E-5</v>
      </c>
      <c r="H16" s="46">
        <v>2.514311603571814E-5</v>
      </c>
      <c r="I16" s="46">
        <v>1.0456126593153501E-5</v>
      </c>
      <c r="J16" s="46">
        <v>6.7959223086247234E-5</v>
      </c>
      <c r="K16" s="46">
        <v>1.8877169824081471E-4</v>
      </c>
      <c r="L16" s="46">
        <v>5.9620157428507074E-5</v>
      </c>
      <c r="M16" s="46">
        <v>2.1533554949224153E-5</v>
      </c>
      <c r="N16" s="46">
        <v>1.634898295019337E-4</v>
      </c>
      <c r="O16" s="46">
        <v>0.18250575333541758</v>
      </c>
      <c r="P16" s="46">
        <v>2.9497911840875861E-3</v>
      </c>
      <c r="Q16" s="46">
        <v>1.0388039244151254E-3</v>
      </c>
      <c r="R16" s="46">
        <v>6.8847272388671555E-5</v>
      </c>
      <c r="S16" s="46">
        <v>2.0049971499364423E-3</v>
      </c>
      <c r="T16" s="46">
        <v>2.6498723612941E-5</v>
      </c>
      <c r="U16" s="46">
        <v>1.0446051224585822E-3</v>
      </c>
      <c r="V16" s="46">
        <v>4.3317600729882666E-5</v>
      </c>
      <c r="W16" s="46">
        <v>1.3687953278089431E-3</v>
      </c>
      <c r="X16" s="46">
        <v>1.1729373278497135E-4</v>
      </c>
      <c r="Y16" s="46">
        <v>2.7776292216720811E-3</v>
      </c>
      <c r="Z16" s="46">
        <v>4.2471410354081045E-5</v>
      </c>
      <c r="AA16" s="46">
        <v>1.2226518554051867E-4</v>
      </c>
      <c r="AB16" s="46">
        <v>1.6083124136985719E-4</v>
      </c>
      <c r="AC16" s="46">
        <v>6.8427216277375282E-5</v>
      </c>
      <c r="AD16" s="46">
        <v>1.997644782935406E-4</v>
      </c>
      <c r="AE16" s="46">
        <v>1.2281996807994558E-4</v>
      </c>
      <c r="AF16" s="46">
        <v>2.1292207762315979E-4</v>
      </c>
      <c r="AG16" s="46">
        <v>1.9055105792880936E-4</v>
      </c>
      <c r="AH16" s="46">
        <v>1.1220013635922479E-4</v>
      </c>
      <c r="AI16" s="46">
        <v>1.2704372496440475E-4</v>
      </c>
      <c r="AJ16" s="46">
        <v>1.3695577912834964E-3</v>
      </c>
      <c r="AK16" s="46">
        <v>8.2525402891001052E-5</v>
      </c>
      <c r="AL16" s="46">
        <v>9.2920040184817955E-5</v>
      </c>
      <c r="AM16" s="47">
        <v>7.1566786083500592E-5</v>
      </c>
    </row>
    <row r="17" spans="1:39" s="64" customFormat="1" ht="17" customHeight="1" x14ac:dyDescent="0.2">
      <c r="A17" s="44" t="s">
        <v>14</v>
      </c>
      <c r="B17" s="90" t="s">
        <v>70</v>
      </c>
      <c r="C17" s="46">
        <v>3.4377674701355861E-5</v>
      </c>
      <c r="D17" s="46">
        <v>1.9958570000096554E-6</v>
      </c>
      <c r="E17" s="46">
        <v>4.3472553963509382E-5</v>
      </c>
      <c r="F17" s="46">
        <v>1.2016827028806251E-5</v>
      </c>
      <c r="G17" s="46">
        <v>4.9140279400666686E-5</v>
      </c>
      <c r="H17" s="46">
        <v>4.1021827060866258E-5</v>
      </c>
      <c r="I17" s="46">
        <v>1.6167151313659657E-5</v>
      </c>
      <c r="J17" s="46">
        <v>3.1701306542755871E-4</v>
      </c>
      <c r="K17" s="46">
        <v>2.4050760252649587E-4</v>
      </c>
      <c r="L17" s="46">
        <v>8.4312310373259444E-5</v>
      </c>
      <c r="M17" s="46">
        <v>5.1861257094413355E-5</v>
      </c>
      <c r="N17" s="46">
        <v>1.6289171587474449E-4</v>
      </c>
      <c r="O17" s="46">
        <v>6.0886836542892262E-4</v>
      </c>
      <c r="P17" s="46">
        <v>0.22611449782487386</v>
      </c>
      <c r="Q17" s="46">
        <v>1.9215458659760593E-4</v>
      </c>
      <c r="R17" s="46">
        <v>1.4087341154893365E-4</v>
      </c>
      <c r="S17" s="46">
        <v>3.4795724301591032E-4</v>
      </c>
      <c r="T17" s="46">
        <v>2.3905337935902913E-5</v>
      </c>
      <c r="U17" s="46">
        <v>2.4248198740811869E-4</v>
      </c>
      <c r="V17" s="46">
        <v>6.6537501905011005E-5</v>
      </c>
      <c r="W17" s="46">
        <v>3.3687603508674005E-4</v>
      </c>
      <c r="X17" s="46">
        <v>1.6536075253372235E-4</v>
      </c>
      <c r="Y17" s="46">
        <v>5.9486516421173512E-4</v>
      </c>
      <c r="Z17" s="46">
        <v>6.1147385465584909E-5</v>
      </c>
      <c r="AA17" s="46">
        <v>2.0038280129043673E-4</v>
      </c>
      <c r="AB17" s="46">
        <v>2.8277150093557386E-4</v>
      </c>
      <c r="AC17" s="46">
        <v>9.4135727023507903E-5</v>
      </c>
      <c r="AD17" s="46">
        <v>2.9169700157977971E-4</v>
      </c>
      <c r="AE17" s="46">
        <v>2.1772134800412087E-4</v>
      </c>
      <c r="AF17" s="46">
        <v>2.5849948471400833E-4</v>
      </c>
      <c r="AG17" s="46">
        <v>3.005550393195167E-4</v>
      </c>
      <c r="AH17" s="46">
        <v>1.5370646691622162E-4</v>
      </c>
      <c r="AI17" s="46">
        <v>2.1715914834385968E-4</v>
      </c>
      <c r="AJ17" s="46">
        <v>2.5478046730586005E-3</v>
      </c>
      <c r="AK17" s="46">
        <v>1.0860379127684436E-4</v>
      </c>
      <c r="AL17" s="46">
        <v>1.21359913639045E-4</v>
      </c>
      <c r="AM17" s="47">
        <v>9.5371228553613527E-5</v>
      </c>
    </row>
    <row r="18" spans="1:39" s="64" customFormat="1" ht="17" customHeight="1" x14ac:dyDescent="0.2">
      <c r="A18" s="44" t="s">
        <v>15</v>
      </c>
      <c r="B18" s="90" t="s">
        <v>71</v>
      </c>
      <c r="C18" s="46">
        <v>7.316668923241034E-6</v>
      </c>
      <c r="D18" s="46">
        <v>1.9296679096023042E-7</v>
      </c>
      <c r="E18" s="46">
        <v>8.1872364735211741E-6</v>
      </c>
      <c r="F18" s="46">
        <v>2.5560393263974333E-6</v>
      </c>
      <c r="G18" s="46">
        <v>8.2795480553157006E-6</v>
      </c>
      <c r="H18" s="46">
        <v>6.5621462263395476E-6</v>
      </c>
      <c r="I18" s="46">
        <v>2.3821182758529248E-6</v>
      </c>
      <c r="J18" s="46">
        <v>1.102854981137827E-5</v>
      </c>
      <c r="K18" s="46">
        <v>1.2535699901986886E-5</v>
      </c>
      <c r="L18" s="46">
        <v>7.6915539220505549E-6</v>
      </c>
      <c r="M18" s="46">
        <v>5.4000534995692182E-6</v>
      </c>
      <c r="N18" s="46">
        <v>1.1644514210641785E-5</v>
      </c>
      <c r="O18" s="46">
        <v>1.4503100040007171E-4</v>
      </c>
      <c r="P18" s="46">
        <v>1.8088940175077332E-4</v>
      </c>
      <c r="Q18" s="46">
        <v>9.4772152119056041E-2</v>
      </c>
      <c r="R18" s="46">
        <v>5.3832331630728072E-6</v>
      </c>
      <c r="S18" s="46">
        <v>5.300673515876229E-5</v>
      </c>
      <c r="T18" s="46">
        <v>6.8544300499082955E-6</v>
      </c>
      <c r="U18" s="46">
        <v>3.6039372496426125E-5</v>
      </c>
      <c r="V18" s="46">
        <v>1.5902267231399852E-5</v>
      </c>
      <c r="W18" s="46">
        <v>6.4527855343700559E-5</v>
      </c>
      <c r="X18" s="46">
        <v>2.3132936112870097E-5</v>
      </c>
      <c r="Y18" s="46">
        <v>8.5111069226729267E-5</v>
      </c>
      <c r="Z18" s="46">
        <v>1.1177885718512027E-5</v>
      </c>
      <c r="AA18" s="46">
        <v>1.1961090989557069E-4</v>
      </c>
      <c r="AB18" s="46">
        <v>4.5651660260534981E-5</v>
      </c>
      <c r="AC18" s="46">
        <v>1.434058323962713E-5</v>
      </c>
      <c r="AD18" s="46">
        <v>4.658649491316151E-5</v>
      </c>
      <c r="AE18" s="46">
        <v>3.5809931146368224E-5</v>
      </c>
      <c r="AF18" s="46">
        <v>2.9369684690217792E-4</v>
      </c>
      <c r="AG18" s="46">
        <v>5.3802607003236009E-5</v>
      </c>
      <c r="AH18" s="46">
        <v>1.1597270352141451E-3</v>
      </c>
      <c r="AI18" s="46">
        <v>4.1867227738385053E-5</v>
      </c>
      <c r="AJ18" s="46">
        <v>3.3564874355391041E-4</v>
      </c>
      <c r="AK18" s="46">
        <v>8.2971109721952921E-5</v>
      </c>
      <c r="AL18" s="46">
        <v>2.2600483253602788E-3</v>
      </c>
      <c r="AM18" s="47">
        <v>3.1346635744565025E-5</v>
      </c>
    </row>
    <row r="19" spans="1:39" s="64" customFormat="1" ht="17" customHeight="1" x14ac:dyDescent="0.2">
      <c r="A19" s="44" t="s">
        <v>16</v>
      </c>
      <c r="B19" s="90" t="s">
        <v>72</v>
      </c>
      <c r="C19" s="46">
        <v>1.1291129616954574E-5</v>
      </c>
      <c r="D19" s="46">
        <v>4.2353148298278534E-7</v>
      </c>
      <c r="E19" s="46">
        <v>1.4222710882022695E-5</v>
      </c>
      <c r="F19" s="46">
        <v>3.9002352573476654E-6</v>
      </c>
      <c r="G19" s="46">
        <v>1.4081909686534891E-5</v>
      </c>
      <c r="H19" s="46">
        <v>1.2956272055790098E-5</v>
      </c>
      <c r="I19" s="46">
        <v>4.5225388040787563E-6</v>
      </c>
      <c r="J19" s="46">
        <v>2.0438546084340782E-5</v>
      </c>
      <c r="K19" s="46">
        <v>2.5223453621662601E-5</v>
      </c>
      <c r="L19" s="46">
        <v>1.4390564043054828E-5</v>
      </c>
      <c r="M19" s="46">
        <v>1.1185368145125684E-5</v>
      </c>
      <c r="N19" s="46">
        <v>2.806317551922078E-4</v>
      </c>
      <c r="O19" s="46">
        <v>4.9819561808863517E-4</v>
      </c>
      <c r="P19" s="46">
        <v>4.7967517048445369E-4</v>
      </c>
      <c r="Q19" s="46">
        <v>1.7153124548484502E-3</v>
      </c>
      <c r="R19" s="46">
        <v>6.1596442784341038E-2</v>
      </c>
      <c r="S19" s="46">
        <v>2.738033452028419E-3</v>
      </c>
      <c r="T19" s="46">
        <v>9.6793144987885444E-4</v>
      </c>
      <c r="U19" s="46">
        <v>6.7810555819844702E-4</v>
      </c>
      <c r="V19" s="46">
        <v>7.0533573131338934E-5</v>
      </c>
      <c r="W19" s="46">
        <v>1.6663904579854294E-4</v>
      </c>
      <c r="X19" s="46">
        <v>5.1154890602194462E-5</v>
      </c>
      <c r="Y19" s="46">
        <v>1.6193445510516704E-4</v>
      </c>
      <c r="Z19" s="46">
        <v>1.980634158388393E-5</v>
      </c>
      <c r="AA19" s="46">
        <v>6.7870611981628133E-5</v>
      </c>
      <c r="AB19" s="46">
        <v>9.3200353877039531E-5</v>
      </c>
      <c r="AC19" s="46">
        <v>3.0288778576051631E-5</v>
      </c>
      <c r="AD19" s="46">
        <v>9.7747819208337733E-5</v>
      </c>
      <c r="AE19" s="46">
        <v>8.7629471594895755E-5</v>
      </c>
      <c r="AF19" s="46">
        <v>1.7791543407140551E-4</v>
      </c>
      <c r="AG19" s="46">
        <v>2.1317408355968481E-4</v>
      </c>
      <c r="AH19" s="46">
        <v>7.1442536504488877E-5</v>
      </c>
      <c r="AI19" s="46">
        <v>7.6197721668884498E-5</v>
      </c>
      <c r="AJ19" s="46">
        <v>7.494083885537711E-4</v>
      </c>
      <c r="AK19" s="46">
        <v>3.8135854203318715E-5</v>
      </c>
      <c r="AL19" s="46">
        <v>2.0536761625678523E-3</v>
      </c>
      <c r="AM19" s="47">
        <v>3.7896507652834454E-5</v>
      </c>
    </row>
    <row r="20" spans="1:39" s="64" customFormat="1" ht="17" customHeight="1" x14ac:dyDescent="0.2">
      <c r="A20" s="44" t="s">
        <v>17</v>
      </c>
      <c r="B20" s="90" t="s">
        <v>73</v>
      </c>
      <c r="C20" s="46">
        <v>3.7168343261029451E-5</v>
      </c>
      <c r="D20" s="46">
        <v>1.7096024297220072E-6</v>
      </c>
      <c r="E20" s="46">
        <v>2.5876849597858958E-5</v>
      </c>
      <c r="F20" s="46">
        <v>7.4345968566021798E-6</v>
      </c>
      <c r="G20" s="46">
        <v>3.6691678939632398E-5</v>
      </c>
      <c r="H20" s="46">
        <v>2.2644791220183866E-5</v>
      </c>
      <c r="I20" s="46">
        <v>1.0017988494088399E-5</v>
      </c>
      <c r="J20" s="46">
        <v>4.3226233778085244E-5</v>
      </c>
      <c r="K20" s="46">
        <v>5.1146228899273106E-5</v>
      </c>
      <c r="L20" s="46">
        <v>3.4346921505407401E-5</v>
      </c>
      <c r="M20" s="46">
        <v>2.0970458929752298E-5</v>
      </c>
      <c r="N20" s="46">
        <v>1.3255309072661444E-4</v>
      </c>
      <c r="O20" s="46">
        <v>2.2079460558387526E-3</v>
      </c>
      <c r="P20" s="46">
        <v>2.6398116386412685E-3</v>
      </c>
      <c r="Q20" s="46">
        <v>1.1206669666806795E-3</v>
      </c>
      <c r="R20" s="46">
        <v>2.4000678269569067E-4</v>
      </c>
      <c r="S20" s="46">
        <v>0.21269838896624735</v>
      </c>
      <c r="T20" s="46">
        <v>1.5326194348654101E-4</v>
      </c>
      <c r="U20" s="46">
        <v>8.422290386668611E-3</v>
      </c>
      <c r="V20" s="46">
        <v>9.1095617038667456E-5</v>
      </c>
      <c r="W20" s="46">
        <v>1.9159251563140858E-3</v>
      </c>
      <c r="X20" s="46">
        <v>1.2259606400732027E-4</v>
      </c>
      <c r="Y20" s="46">
        <v>4.1523544069509659E-4</v>
      </c>
      <c r="Z20" s="46">
        <v>3.5828749045014182E-5</v>
      </c>
      <c r="AA20" s="46">
        <v>1.5089626019624105E-4</v>
      </c>
      <c r="AB20" s="46">
        <v>1.5031687771375625E-4</v>
      </c>
      <c r="AC20" s="46">
        <v>7.4728906853426262E-5</v>
      </c>
      <c r="AD20" s="46">
        <v>3.0636434514515914E-4</v>
      </c>
      <c r="AE20" s="46">
        <v>1.2528079828207255E-4</v>
      </c>
      <c r="AF20" s="46">
        <v>4.870958928315544E-4</v>
      </c>
      <c r="AG20" s="46">
        <v>2.4392762418398308E-4</v>
      </c>
      <c r="AH20" s="46">
        <v>1.1298372975320136E-4</v>
      </c>
      <c r="AI20" s="46">
        <v>1.1968292132471683E-4</v>
      </c>
      <c r="AJ20" s="46">
        <v>1.2271426716641794E-3</v>
      </c>
      <c r="AK20" s="46">
        <v>8.3618562532804407E-5</v>
      </c>
      <c r="AL20" s="46">
        <v>1.1924054127200198E-4</v>
      </c>
      <c r="AM20" s="47">
        <v>1.2616025767466782E-4</v>
      </c>
    </row>
    <row r="21" spans="1:39" s="64" customFormat="1" ht="17" customHeight="1" x14ac:dyDescent="0.2">
      <c r="A21" s="44" t="s">
        <v>18</v>
      </c>
      <c r="B21" s="90" t="s">
        <v>74</v>
      </c>
      <c r="C21" s="46">
        <v>4.9485539176828025E-7</v>
      </c>
      <c r="D21" s="46">
        <v>1.3953649604987621E-8</v>
      </c>
      <c r="E21" s="46">
        <v>4.7784341285901935E-7</v>
      </c>
      <c r="F21" s="46">
        <v>1.3779669331641755E-7</v>
      </c>
      <c r="G21" s="46">
        <v>4.6696786048243976E-7</v>
      </c>
      <c r="H21" s="46">
        <v>4.7271967660497857E-7</v>
      </c>
      <c r="I21" s="46">
        <v>2.4357852539342829E-7</v>
      </c>
      <c r="J21" s="46">
        <v>6.3235272520964701E-7</v>
      </c>
      <c r="K21" s="46">
        <v>8.7038590523273762E-7</v>
      </c>
      <c r="L21" s="46">
        <v>5.550472761564697E-7</v>
      </c>
      <c r="M21" s="46">
        <v>3.1774524250201345E-7</v>
      </c>
      <c r="N21" s="46">
        <v>7.9665046388255329E-7</v>
      </c>
      <c r="O21" s="46">
        <v>1.3075684627977429E-5</v>
      </c>
      <c r="P21" s="46">
        <v>2.1066971700307022E-6</v>
      </c>
      <c r="Q21" s="46">
        <v>4.946722289731794E-7</v>
      </c>
      <c r="R21" s="46">
        <v>3.6520407640210674E-7</v>
      </c>
      <c r="S21" s="46">
        <v>1.243617265322409E-6</v>
      </c>
      <c r="T21" s="46">
        <v>1.4704728659781469E-2</v>
      </c>
      <c r="U21" s="46">
        <v>8.7857851152433171E-5</v>
      </c>
      <c r="V21" s="46">
        <v>6.1526488249353322E-7</v>
      </c>
      <c r="W21" s="46">
        <v>2.7565844184600185E-5</v>
      </c>
      <c r="X21" s="46">
        <v>1.9102754659532602E-6</v>
      </c>
      <c r="Y21" s="46">
        <v>4.9027833548236577E-6</v>
      </c>
      <c r="Z21" s="46">
        <v>6.2693801194947344E-7</v>
      </c>
      <c r="AA21" s="46">
        <v>4.5182300171294979E-6</v>
      </c>
      <c r="AB21" s="46">
        <v>3.3808295104171908E-6</v>
      </c>
      <c r="AC21" s="46">
        <v>1.9386725638816358E-6</v>
      </c>
      <c r="AD21" s="46">
        <v>4.4890353084150753E-6</v>
      </c>
      <c r="AE21" s="46">
        <v>2.7796510631568555E-6</v>
      </c>
      <c r="AF21" s="46">
        <v>2.2497765800643705E-5</v>
      </c>
      <c r="AG21" s="46">
        <v>4.6426118336956473E-6</v>
      </c>
      <c r="AH21" s="46">
        <v>1.6144368998887793E-6</v>
      </c>
      <c r="AI21" s="46">
        <v>2.4871000642957946E-6</v>
      </c>
      <c r="AJ21" s="46">
        <v>1.6880714730505196E-5</v>
      </c>
      <c r="AK21" s="46">
        <v>2.0800253241034252E-6</v>
      </c>
      <c r="AL21" s="46">
        <v>1.7028388902446268E-6</v>
      </c>
      <c r="AM21" s="47">
        <v>2.4477015792027096E-6</v>
      </c>
    </row>
    <row r="22" spans="1:39" s="64" customFormat="1" ht="17" customHeight="1" x14ac:dyDescent="0.2">
      <c r="A22" s="44" t="s">
        <v>19</v>
      </c>
      <c r="B22" s="90" t="s">
        <v>75</v>
      </c>
      <c r="C22" s="46">
        <v>2.1758154529429776E-4</v>
      </c>
      <c r="D22" s="46">
        <v>5.0718669783572581E-6</v>
      </c>
      <c r="E22" s="46">
        <v>8.9159334068105459E-5</v>
      </c>
      <c r="F22" s="46">
        <v>2.04692721489109E-5</v>
      </c>
      <c r="G22" s="46">
        <v>8.3752215462260386E-5</v>
      </c>
      <c r="H22" s="46">
        <v>5.5851702525076718E-5</v>
      </c>
      <c r="I22" s="46">
        <v>4.4102971519833358E-5</v>
      </c>
      <c r="J22" s="46">
        <v>8.8193332373490263E-5</v>
      </c>
      <c r="K22" s="46">
        <v>1.3895847225443012E-4</v>
      </c>
      <c r="L22" s="46">
        <v>9.5580227773059382E-5</v>
      </c>
      <c r="M22" s="46">
        <v>5.8385266149020118E-5</v>
      </c>
      <c r="N22" s="46">
        <v>1.0914459301490408E-4</v>
      </c>
      <c r="O22" s="46">
        <v>9.7154155737588283E-5</v>
      </c>
      <c r="P22" s="46">
        <v>9.595527017174313E-5</v>
      </c>
      <c r="Q22" s="46">
        <v>5.4174899497047484E-5</v>
      </c>
      <c r="R22" s="46">
        <v>3.5283762642504372E-5</v>
      </c>
      <c r="S22" s="46">
        <v>1.3185547802631358E-4</v>
      </c>
      <c r="T22" s="46">
        <v>1.0941323588565562E-5</v>
      </c>
      <c r="U22" s="46">
        <v>0.17784609700922427</v>
      </c>
      <c r="V22" s="46">
        <v>1.4230295483315169E-4</v>
      </c>
      <c r="W22" s="46">
        <v>4.2872824477649689E-4</v>
      </c>
      <c r="X22" s="46">
        <v>2.475888184654421E-4</v>
      </c>
      <c r="Y22" s="46">
        <v>5.8045805645041981E-4</v>
      </c>
      <c r="Z22" s="46">
        <v>1.1768889577264434E-4</v>
      </c>
      <c r="AA22" s="46">
        <v>3.1657101445533946E-4</v>
      </c>
      <c r="AB22" s="46">
        <v>3.6307936935086189E-4</v>
      </c>
      <c r="AC22" s="46">
        <v>1.0963178059994758E-4</v>
      </c>
      <c r="AD22" s="46">
        <v>2.8208644292725166E-3</v>
      </c>
      <c r="AE22" s="46">
        <v>2.4918094487209674E-4</v>
      </c>
      <c r="AF22" s="46">
        <v>1.3732326582472124E-3</v>
      </c>
      <c r="AG22" s="46">
        <v>3.8982488773494939E-4</v>
      </c>
      <c r="AH22" s="46">
        <v>2.0625509684699461E-4</v>
      </c>
      <c r="AI22" s="46">
        <v>3.1941689003523236E-4</v>
      </c>
      <c r="AJ22" s="46">
        <v>2.5651989971003531E-3</v>
      </c>
      <c r="AK22" s="46">
        <v>1.9106368857557378E-4</v>
      </c>
      <c r="AL22" s="46">
        <v>3.1216424814544823E-4</v>
      </c>
      <c r="AM22" s="47">
        <v>2.5908698693601507E-4</v>
      </c>
    </row>
    <row r="23" spans="1:39" s="64" customFormat="1" ht="17" customHeight="1" x14ac:dyDescent="0.2">
      <c r="A23" s="44" t="s">
        <v>20</v>
      </c>
      <c r="B23" s="90" t="s">
        <v>76</v>
      </c>
      <c r="C23" s="46">
        <v>1.5656302025931048E-4</v>
      </c>
      <c r="D23" s="46">
        <v>5.416618643652494E-6</v>
      </c>
      <c r="E23" s="46">
        <v>3.8629628805035191E-4</v>
      </c>
      <c r="F23" s="46">
        <v>1.5820814331117612E-4</v>
      </c>
      <c r="G23" s="46">
        <v>5.7376196234156245E-4</v>
      </c>
      <c r="H23" s="46">
        <v>1.9409912691664892E-4</v>
      </c>
      <c r="I23" s="46">
        <v>9.9895268730560325E-5</v>
      </c>
      <c r="J23" s="46">
        <v>4.0373968813404591E-4</v>
      </c>
      <c r="K23" s="46">
        <v>6.9999350592218435E-4</v>
      </c>
      <c r="L23" s="46">
        <v>1.2161483423404488E-3</v>
      </c>
      <c r="M23" s="46">
        <v>2.2359191698027346E-3</v>
      </c>
      <c r="N23" s="46">
        <v>6.3500240238755434E-4</v>
      </c>
      <c r="O23" s="46">
        <v>2.4176356918383945E-4</v>
      </c>
      <c r="P23" s="46">
        <v>4.8933847277470575E-4</v>
      </c>
      <c r="Q23" s="46">
        <v>2.3349828264193883E-4</v>
      </c>
      <c r="R23" s="46">
        <v>1.1838606940961391E-4</v>
      </c>
      <c r="S23" s="46">
        <v>4.9653261009469443E-4</v>
      </c>
      <c r="T23" s="46">
        <v>4.3890105777614744E-5</v>
      </c>
      <c r="U23" s="46">
        <v>3.7723042808818268E-4</v>
      </c>
      <c r="V23" s="46">
        <v>0.15520194313870159</v>
      </c>
      <c r="W23" s="46">
        <v>9.0327086153615867E-4</v>
      </c>
      <c r="X23" s="46">
        <v>1.3492487029998243E-3</v>
      </c>
      <c r="Y23" s="46">
        <v>1.1151222537931398E-3</v>
      </c>
      <c r="Z23" s="46">
        <v>3.6018040603809864E-4</v>
      </c>
      <c r="AA23" s="46">
        <v>9.0571544289360371E-4</v>
      </c>
      <c r="AB23" s="46">
        <v>2.1600199216608804E-3</v>
      </c>
      <c r="AC23" s="46">
        <v>2.3697404230850572E-4</v>
      </c>
      <c r="AD23" s="46">
        <v>4.9013219177636053E-4</v>
      </c>
      <c r="AE23" s="46">
        <v>1.5177490572702158E-3</v>
      </c>
      <c r="AF23" s="46">
        <v>1.3254310551869721E-3</v>
      </c>
      <c r="AG23" s="46">
        <v>3.8828719196892427E-3</v>
      </c>
      <c r="AH23" s="46">
        <v>7.7072726966098334E-4</v>
      </c>
      <c r="AI23" s="46">
        <v>5.7940885437016438E-3</v>
      </c>
      <c r="AJ23" s="46">
        <v>1.0998122252524301E-3</v>
      </c>
      <c r="AK23" s="46">
        <v>8.1358195897666356E-4</v>
      </c>
      <c r="AL23" s="46">
        <v>2.0543076545409076E-2</v>
      </c>
      <c r="AM23" s="47">
        <v>3.3478516746090369E-4</v>
      </c>
    </row>
    <row r="24" spans="1:39" s="64" customFormat="1" ht="17" customHeight="1" x14ac:dyDescent="0.2">
      <c r="A24" s="44" t="s">
        <v>21</v>
      </c>
      <c r="B24" s="90" t="s">
        <v>77</v>
      </c>
      <c r="C24" s="46">
        <v>8.7594603115444399E-4</v>
      </c>
      <c r="D24" s="46">
        <v>1.9121269708626298E-5</v>
      </c>
      <c r="E24" s="46">
        <v>3.6660361005079586E-4</v>
      </c>
      <c r="F24" s="46">
        <v>2.4287010259061429E-4</v>
      </c>
      <c r="G24" s="46">
        <v>1.1758794858101153E-3</v>
      </c>
      <c r="H24" s="46">
        <v>5.5764906340898446E-4</v>
      </c>
      <c r="I24" s="46">
        <v>2.7972394355326E-4</v>
      </c>
      <c r="J24" s="46">
        <v>1.3256346723175523E-3</v>
      </c>
      <c r="K24" s="46">
        <v>1.5859594554636155E-3</v>
      </c>
      <c r="L24" s="46">
        <v>2.4008924526816395E-3</v>
      </c>
      <c r="M24" s="46">
        <v>8.9143131780136469E-4</v>
      </c>
      <c r="N24" s="46">
        <v>1.6865312972963202E-3</v>
      </c>
      <c r="O24" s="46">
        <v>7.7049949070569777E-4</v>
      </c>
      <c r="P24" s="46">
        <v>8.0197795404672329E-4</v>
      </c>
      <c r="Q24" s="46">
        <v>3.7966303331614647E-4</v>
      </c>
      <c r="R24" s="46">
        <v>3.9198948413526549E-4</v>
      </c>
      <c r="S24" s="46">
        <v>1.3088784127486192E-3</v>
      </c>
      <c r="T24" s="46">
        <v>9.3828328713940165E-5</v>
      </c>
      <c r="U24" s="46">
        <v>7.9301258392335168E-4</v>
      </c>
      <c r="V24" s="46">
        <v>6.9919494618302395E-4</v>
      </c>
      <c r="W24" s="46">
        <v>0.48642494345452281</v>
      </c>
      <c r="X24" s="46">
        <v>1.0387414205195159E-2</v>
      </c>
      <c r="Y24" s="46">
        <v>2.1852237812149129E-2</v>
      </c>
      <c r="Z24" s="46">
        <v>8.5868312189116009E-4</v>
      </c>
      <c r="AA24" s="46">
        <v>2.375842766232197E-3</v>
      </c>
      <c r="AB24" s="46">
        <v>2.0640184178154462E-3</v>
      </c>
      <c r="AC24" s="46">
        <v>6.6568135979356152E-3</v>
      </c>
      <c r="AD24" s="46">
        <v>4.6383879750051312E-3</v>
      </c>
      <c r="AE24" s="46">
        <v>1.2961521665018191E-3</v>
      </c>
      <c r="AF24" s="46">
        <v>4.9081606666551087E-3</v>
      </c>
      <c r="AG24" s="46">
        <v>4.0637872267956371E-3</v>
      </c>
      <c r="AH24" s="46">
        <v>2.1737016145641844E-3</v>
      </c>
      <c r="AI24" s="46">
        <v>1.3926261126436536E-3</v>
      </c>
      <c r="AJ24" s="46">
        <v>1.1059048360939374E-3</v>
      </c>
      <c r="AK24" s="46">
        <v>1.8719690753412506E-3</v>
      </c>
      <c r="AL24" s="46">
        <v>1.5569815680750126E-3</v>
      </c>
      <c r="AM24" s="47">
        <v>5.3911996397488339E-3</v>
      </c>
    </row>
    <row r="25" spans="1:39" s="64" customFormat="1" ht="17" customHeight="1" x14ac:dyDescent="0.2">
      <c r="A25" s="44" t="s">
        <v>22</v>
      </c>
      <c r="B25" s="90" t="s">
        <v>176</v>
      </c>
      <c r="C25" s="46">
        <v>2.5237217127842136E-3</v>
      </c>
      <c r="D25" s="46">
        <v>6.7502114751008803E-5</v>
      </c>
      <c r="E25" s="46">
        <v>1.885704608990841E-3</v>
      </c>
      <c r="F25" s="46">
        <v>1.0815135097721178E-3</v>
      </c>
      <c r="G25" s="46">
        <v>4.1131960771021705E-3</v>
      </c>
      <c r="H25" s="46">
        <v>1.980761880335173E-3</v>
      </c>
      <c r="I25" s="46">
        <v>1.2760676562234808E-3</v>
      </c>
      <c r="J25" s="46">
        <v>4.4239525044846338E-3</v>
      </c>
      <c r="K25" s="46">
        <v>6.0027305209744003E-3</v>
      </c>
      <c r="L25" s="46">
        <v>1.3355893078595905E-2</v>
      </c>
      <c r="M25" s="46">
        <v>3.334076395859135E-3</v>
      </c>
      <c r="N25" s="46">
        <v>5.1578524173265701E-3</v>
      </c>
      <c r="O25" s="46">
        <v>2.4319536301783424E-3</v>
      </c>
      <c r="P25" s="46">
        <v>2.7470717896251277E-3</v>
      </c>
      <c r="Q25" s="46">
        <v>9.9337352767328319E-4</v>
      </c>
      <c r="R25" s="46">
        <v>1.9665226159031367E-3</v>
      </c>
      <c r="S25" s="46">
        <v>2.904518583170132E-3</v>
      </c>
      <c r="T25" s="46">
        <v>1.9853784007998199E-4</v>
      </c>
      <c r="U25" s="46">
        <v>4.3317931410697492E-3</v>
      </c>
      <c r="V25" s="46">
        <v>2.7521363610856966E-3</v>
      </c>
      <c r="W25" s="46">
        <v>3.2798786543413003E-3</v>
      </c>
      <c r="X25" s="46">
        <v>0.33974506493067519</v>
      </c>
      <c r="Y25" s="46">
        <v>2.0433446998433906E-2</v>
      </c>
      <c r="Z25" s="46">
        <v>6.7986080221534694E-3</v>
      </c>
      <c r="AA25" s="46">
        <v>6.5886390544032808E-3</v>
      </c>
      <c r="AB25" s="46">
        <v>2.1552717723314018E-3</v>
      </c>
      <c r="AC25" s="46">
        <v>1.7613027637318616E-3</v>
      </c>
      <c r="AD25" s="46">
        <v>4.3792154403339079E-3</v>
      </c>
      <c r="AE25" s="46">
        <v>1.3590204854316272E-3</v>
      </c>
      <c r="AF25" s="46">
        <v>4.5733133492085023E-3</v>
      </c>
      <c r="AG25" s="46">
        <v>4.4287363071079371E-3</v>
      </c>
      <c r="AH25" s="46">
        <v>5.1199310399985013E-3</v>
      </c>
      <c r="AI25" s="46">
        <v>2.1983995777875528E-3</v>
      </c>
      <c r="AJ25" s="46">
        <v>2.090819113400639E-3</v>
      </c>
      <c r="AK25" s="46">
        <v>7.9469448880241118E-3</v>
      </c>
      <c r="AL25" s="46">
        <v>4.3457334566339755E-3</v>
      </c>
      <c r="AM25" s="47">
        <v>1.4263761035462812E-3</v>
      </c>
    </row>
    <row r="26" spans="1:39" s="64" customFormat="1" ht="17" customHeight="1" x14ac:dyDescent="0.2">
      <c r="A26" s="44" t="s">
        <v>23</v>
      </c>
      <c r="B26" s="90" t="s">
        <v>78</v>
      </c>
      <c r="C26" s="46">
        <v>1.8650431561256813E-4</v>
      </c>
      <c r="D26" s="46">
        <v>6.5258638170970835E-6</v>
      </c>
      <c r="E26" s="46">
        <v>3.029328047670688E-4</v>
      </c>
      <c r="F26" s="46">
        <v>1.0277824818942936E-4</v>
      </c>
      <c r="G26" s="46">
        <v>3.319451231538131E-4</v>
      </c>
      <c r="H26" s="46">
        <v>2.815533840892497E-4</v>
      </c>
      <c r="I26" s="46">
        <v>1.5932815036641607E-4</v>
      </c>
      <c r="J26" s="46">
        <v>2.0307931737886659E-4</v>
      </c>
      <c r="K26" s="46">
        <v>2.5470724313794133E-4</v>
      </c>
      <c r="L26" s="46">
        <v>5.7515564393778107E-4</v>
      </c>
      <c r="M26" s="46">
        <v>1.2840002234036792E-4</v>
      </c>
      <c r="N26" s="46">
        <v>2.6420582448126765E-4</v>
      </c>
      <c r="O26" s="46">
        <v>1.6665596052817144E-4</v>
      </c>
      <c r="P26" s="46">
        <v>1.9628894271288708E-4</v>
      </c>
      <c r="Q26" s="46">
        <v>1.3785560794131381E-4</v>
      </c>
      <c r="R26" s="46">
        <v>1.1509573435589301E-4</v>
      </c>
      <c r="S26" s="46">
        <v>2.2146897140155579E-4</v>
      </c>
      <c r="T26" s="46">
        <v>1.5484216293150395E-5</v>
      </c>
      <c r="U26" s="46">
        <v>2.3839590808969895E-4</v>
      </c>
      <c r="V26" s="46">
        <v>1.8690451356341824E-4</v>
      </c>
      <c r="W26" s="46">
        <v>6.6659704345936241E-4</v>
      </c>
      <c r="X26" s="46">
        <v>4.855090538179487E-4</v>
      </c>
      <c r="Y26" s="46">
        <v>0.39515620447351479</v>
      </c>
      <c r="Z26" s="46">
        <v>1.2668995433152549E-3</v>
      </c>
      <c r="AA26" s="46">
        <v>1.1237625392191356E-3</v>
      </c>
      <c r="AB26" s="46">
        <v>6.1864813040164214E-4</v>
      </c>
      <c r="AC26" s="46">
        <v>2.7725157718137719E-4</v>
      </c>
      <c r="AD26" s="46">
        <v>1.6580387550243097E-3</v>
      </c>
      <c r="AE26" s="46">
        <v>4.5710511707691253E-4</v>
      </c>
      <c r="AF26" s="46">
        <v>1.772936667741963E-3</v>
      </c>
      <c r="AG26" s="46">
        <v>3.0734603280651918E-3</v>
      </c>
      <c r="AH26" s="46">
        <v>2.1198275180388973E-3</v>
      </c>
      <c r="AI26" s="46">
        <v>1.0943874286757321E-3</v>
      </c>
      <c r="AJ26" s="46">
        <v>4.2415875905088242E-4</v>
      </c>
      <c r="AK26" s="46">
        <v>2.8039342742186323E-3</v>
      </c>
      <c r="AL26" s="46">
        <v>5.6089889852861132E-4</v>
      </c>
      <c r="AM26" s="47">
        <v>4.5648397808789083E-4</v>
      </c>
    </row>
    <row r="27" spans="1:39" s="64" customFormat="1" ht="17" customHeight="1" x14ac:dyDescent="0.2">
      <c r="A27" s="44" t="s">
        <v>24</v>
      </c>
      <c r="B27" s="90" t="s">
        <v>79</v>
      </c>
      <c r="C27" s="46">
        <v>9.1423996349174479E-5</v>
      </c>
      <c r="D27" s="46">
        <v>5.1999538062853338E-6</v>
      </c>
      <c r="E27" s="46">
        <v>1.1988196882063513E-4</v>
      </c>
      <c r="F27" s="46">
        <v>2.5167963230845263E-5</v>
      </c>
      <c r="G27" s="46">
        <v>1.3716544111612813E-4</v>
      </c>
      <c r="H27" s="46">
        <v>1.6996924631067979E-4</v>
      </c>
      <c r="I27" s="46">
        <v>3.6388447911286435E-5</v>
      </c>
      <c r="J27" s="46">
        <v>8.5205974410012958E-5</v>
      </c>
      <c r="K27" s="46">
        <v>2.8650984465240802E-4</v>
      </c>
      <c r="L27" s="46">
        <v>1.6814380542313874E-4</v>
      </c>
      <c r="M27" s="46">
        <v>5.9282152091717109E-5</v>
      </c>
      <c r="N27" s="46">
        <v>1.0824281057465338E-4</v>
      </c>
      <c r="O27" s="46">
        <v>9.2334013044109549E-5</v>
      </c>
      <c r="P27" s="46">
        <v>6.7861551323650422E-5</v>
      </c>
      <c r="Q27" s="46">
        <v>9.4208689576226581E-5</v>
      </c>
      <c r="R27" s="46">
        <v>6.1586553735315687E-5</v>
      </c>
      <c r="S27" s="46">
        <v>1.0895692491100607E-4</v>
      </c>
      <c r="T27" s="46">
        <v>1.0765928851267858E-5</v>
      </c>
      <c r="U27" s="46">
        <v>1.1522751632777859E-4</v>
      </c>
      <c r="V27" s="46">
        <v>1.2219807083734007E-4</v>
      </c>
      <c r="W27" s="46">
        <v>6.121695083984198E-4</v>
      </c>
      <c r="X27" s="46">
        <v>2.3723109082268543E-3</v>
      </c>
      <c r="Y27" s="46">
        <v>7.0330167389211012E-4</v>
      </c>
      <c r="Z27" s="46">
        <v>0.17758724447243335</v>
      </c>
      <c r="AA27" s="46">
        <v>4.1344886261491631E-4</v>
      </c>
      <c r="AB27" s="46">
        <v>8.1068645626585975E-4</v>
      </c>
      <c r="AC27" s="46">
        <v>1.0820917790117911E-4</v>
      </c>
      <c r="AD27" s="46">
        <v>1.7137586609206853E-3</v>
      </c>
      <c r="AE27" s="46">
        <v>5.1228283065550659E-4</v>
      </c>
      <c r="AF27" s="46">
        <v>6.2933622394287288E-3</v>
      </c>
      <c r="AG27" s="46">
        <v>1.2354932367510758E-3</v>
      </c>
      <c r="AH27" s="46">
        <v>1.0677009331828834E-3</v>
      </c>
      <c r="AI27" s="46">
        <v>2.0127554801177122E-4</v>
      </c>
      <c r="AJ27" s="46">
        <v>3.4865586741624827E-4</v>
      </c>
      <c r="AK27" s="46">
        <v>2.6056096841419159E-3</v>
      </c>
      <c r="AL27" s="46">
        <v>2.921231762528285E-4</v>
      </c>
      <c r="AM27" s="47">
        <v>1.9994048930467882E-3</v>
      </c>
    </row>
    <row r="28" spans="1:39" s="64" customFormat="1" ht="17" customHeight="1" x14ac:dyDescent="0.2">
      <c r="A28" s="44" t="s">
        <v>25</v>
      </c>
      <c r="B28" s="90" t="s">
        <v>80</v>
      </c>
      <c r="C28" s="46">
        <v>1.3961906935948799E-2</v>
      </c>
      <c r="D28" s="46">
        <v>7.6007906114280063E-5</v>
      </c>
      <c r="E28" s="46">
        <v>1.2924141001425948E-2</v>
      </c>
      <c r="F28" s="46">
        <v>4.7550908970723426E-3</v>
      </c>
      <c r="G28" s="46">
        <v>1.6524582654649234E-2</v>
      </c>
      <c r="H28" s="46">
        <v>6.990179949713341E-3</v>
      </c>
      <c r="I28" s="46">
        <v>2.5114819898379194E-3</v>
      </c>
      <c r="J28" s="46">
        <v>1.5465274560342345E-2</v>
      </c>
      <c r="K28" s="46">
        <v>9.5211154646981325E-3</v>
      </c>
      <c r="L28" s="46">
        <v>9.4404916044798382E-3</v>
      </c>
      <c r="M28" s="46">
        <v>7.2536206901846513E-3</v>
      </c>
      <c r="N28" s="46">
        <v>1.1780031077971355E-2</v>
      </c>
      <c r="O28" s="46">
        <v>1.1369175158600305E-2</v>
      </c>
      <c r="P28" s="46">
        <v>1.2157558284777027E-2</v>
      </c>
      <c r="Q28" s="46">
        <v>8.8621932938142377E-3</v>
      </c>
      <c r="R28" s="46">
        <v>4.8889853090350373E-3</v>
      </c>
      <c r="S28" s="46">
        <v>2.2093660471273445E-2</v>
      </c>
      <c r="T28" s="46">
        <v>1.5688783060014125E-3</v>
      </c>
      <c r="U28" s="46">
        <v>2.0515760161018397E-2</v>
      </c>
      <c r="V28" s="46">
        <v>1.3671934523241643E-2</v>
      </c>
      <c r="W28" s="46">
        <v>3.6034095337144072E-2</v>
      </c>
      <c r="X28" s="46">
        <v>5.2125560862407916E-3</v>
      </c>
      <c r="Y28" s="46">
        <v>1.8406482840857934E-2</v>
      </c>
      <c r="Z28" s="46">
        <v>4.1448071971018187E-3</v>
      </c>
      <c r="AA28" s="46">
        <v>0.60510914041197938</v>
      </c>
      <c r="AB28" s="46">
        <v>5.3896459599818329E-3</v>
      </c>
      <c r="AC28" s="46">
        <v>2.2330913926214627E-3</v>
      </c>
      <c r="AD28" s="46">
        <v>1.3453938742065966E-2</v>
      </c>
      <c r="AE28" s="46">
        <v>4.4986565395434813E-3</v>
      </c>
      <c r="AF28" s="46">
        <v>8.5113105823067664E-3</v>
      </c>
      <c r="AG28" s="46">
        <v>1.8225309939486713E-2</v>
      </c>
      <c r="AH28" s="46">
        <v>2.8497952455621815E-2</v>
      </c>
      <c r="AI28" s="46">
        <v>2.2440767292315394E-2</v>
      </c>
      <c r="AJ28" s="46">
        <v>1.1324387707911242E-2</v>
      </c>
      <c r="AK28" s="46">
        <v>3.2408942662470054E-2</v>
      </c>
      <c r="AL28" s="46">
        <v>0.15556544371403452</v>
      </c>
      <c r="AM28" s="47">
        <v>3.8011353507423416E-3</v>
      </c>
    </row>
    <row r="29" spans="1:39" s="64" customFormat="1" ht="17" customHeight="1" x14ac:dyDescent="0.2">
      <c r="A29" s="44" t="s">
        <v>26</v>
      </c>
      <c r="B29" s="90" t="s">
        <v>81</v>
      </c>
      <c r="C29" s="46">
        <v>2.0033870003618001E-3</v>
      </c>
      <c r="D29" s="46">
        <v>1.9523662424096493E-4</v>
      </c>
      <c r="E29" s="46">
        <v>1.8192542149968163E-3</v>
      </c>
      <c r="F29" s="46">
        <v>1.2525847918561899E-3</v>
      </c>
      <c r="G29" s="46">
        <v>2.7892012832766971E-3</v>
      </c>
      <c r="H29" s="46">
        <v>1.3086653229253951E-3</v>
      </c>
      <c r="I29" s="46">
        <v>1.4095786230448445E-3</v>
      </c>
      <c r="J29" s="46">
        <v>1.9518790889140371E-3</v>
      </c>
      <c r="K29" s="46">
        <v>3.6813031020954982E-3</v>
      </c>
      <c r="L29" s="46">
        <v>3.142928893933433E-3</v>
      </c>
      <c r="M29" s="46">
        <v>2.0265758198238109E-3</v>
      </c>
      <c r="N29" s="46">
        <v>4.7365418746680727E-3</v>
      </c>
      <c r="O29" s="46">
        <v>2.1689672956573583E-3</v>
      </c>
      <c r="P29" s="46">
        <v>2.7804560128603406E-3</v>
      </c>
      <c r="Q29" s="46">
        <v>1.8622417986534415E-3</v>
      </c>
      <c r="R29" s="46">
        <v>9.2080823596286444E-4</v>
      </c>
      <c r="S29" s="46">
        <v>3.4873884726529729E-3</v>
      </c>
      <c r="T29" s="46">
        <v>3.5757706996644538E-4</v>
      </c>
      <c r="U29" s="46">
        <v>3.3384221811813648E-3</v>
      </c>
      <c r="V29" s="46">
        <v>5.7407633425795995E-3</v>
      </c>
      <c r="W29" s="46">
        <v>8.7167052002051579E-3</v>
      </c>
      <c r="X29" s="46">
        <v>9.3865375099581646E-3</v>
      </c>
      <c r="Y29" s="46">
        <v>1.3494767831455184E-2</v>
      </c>
      <c r="Z29" s="46">
        <v>5.8604346149494007E-3</v>
      </c>
      <c r="AA29" s="46">
        <v>1.1437846657376427E-2</v>
      </c>
      <c r="AB29" s="46">
        <v>0.5219708769476803</v>
      </c>
      <c r="AC29" s="46">
        <v>3.9998125855681438E-2</v>
      </c>
      <c r="AD29" s="46">
        <v>1.4788474697864313E-2</v>
      </c>
      <c r="AE29" s="46">
        <v>2.8401979814035219E-3</v>
      </c>
      <c r="AF29" s="46">
        <v>9.9625016915602087E-3</v>
      </c>
      <c r="AG29" s="46">
        <v>6.185349946512644E-3</v>
      </c>
      <c r="AH29" s="46">
        <v>6.2586742470079155E-3</v>
      </c>
      <c r="AI29" s="46">
        <v>1.4570842670795028E-2</v>
      </c>
      <c r="AJ29" s="46">
        <v>6.206454428572713E-3</v>
      </c>
      <c r="AK29" s="46">
        <v>7.1314106158745991E-3</v>
      </c>
      <c r="AL29" s="46">
        <v>5.8193418937519236E-3</v>
      </c>
      <c r="AM29" s="47">
        <v>1.3948626931152005E-2</v>
      </c>
    </row>
    <row r="30" spans="1:39" s="64" customFormat="1" ht="17" customHeight="1" x14ac:dyDescent="0.2">
      <c r="A30" s="44" t="s">
        <v>27</v>
      </c>
      <c r="B30" s="90" t="s">
        <v>82</v>
      </c>
      <c r="C30" s="46">
        <v>1.5804523458934476E-3</v>
      </c>
      <c r="D30" s="46">
        <v>6.7703696610443373E-5</v>
      </c>
      <c r="E30" s="46">
        <v>1.9593027381875484E-3</v>
      </c>
      <c r="F30" s="46">
        <v>6.6867489356260787E-4</v>
      </c>
      <c r="G30" s="46">
        <v>2.0932244638230874E-3</v>
      </c>
      <c r="H30" s="46">
        <v>1.2817155877070622E-3</v>
      </c>
      <c r="I30" s="46">
        <v>6.7496531944170684E-4</v>
      </c>
      <c r="J30" s="46">
        <v>2.6547501932581356E-3</v>
      </c>
      <c r="K30" s="46">
        <v>2.629557050700147E-3</v>
      </c>
      <c r="L30" s="46">
        <v>2.1350012210707291E-3</v>
      </c>
      <c r="M30" s="46">
        <v>1.3143063907326109E-3</v>
      </c>
      <c r="N30" s="46">
        <v>3.1535124921677473E-3</v>
      </c>
      <c r="O30" s="46">
        <v>2.4405175954216214E-3</v>
      </c>
      <c r="P30" s="46">
        <v>2.4010121768583879E-3</v>
      </c>
      <c r="Q30" s="46">
        <v>1.2270315194965163E-3</v>
      </c>
      <c r="R30" s="46">
        <v>6.6795529657688699E-4</v>
      </c>
      <c r="S30" s="46">
        <v>2.9401939769939872E-3</v>
      </c>
      <c r="T30" s="46">
        <v>2.6805364552287217E-4</v>
      </c>
      <c r="U30" s="46">
        <v>2.4897406099269096E-3</v>
      </c>
      <c r="V30" s="46">
        <v>2.5451186076904625E-3</v>
      </c>
      <c r="W30" s="46">
        <v>8.7759008968581222E-3</v>
      </c>
      <c r="X30" s="46">
        <v>7.0365361042025974E-3</v>
      </c>
      <c r="Y30" s="46">
        <v>5.5893367645679891E-3</v>
      </c>
      <c r="Z30" s="46">
        <v>1.5476248264253687E-3</v>
      </c>
      <c r="AA30" s="46">
        <v>2.5904636213430431E-2</v>
      </c>
      <c r="AB30" s="46">
        <v>1.4272617140615472E-2</v>
      </c>
      <c r="AC30" s="46">
        <v>0.7832375728529708</v>
      </c>
      <c r="AD30" s="46">
        <v>2.0414761390403265E-2</v>
      </c>
      <c r="AE30" s="46">
        <v>1.2577097850521904E-2</v>
      </c>
      <c r="AF30" s="46">
        <v>5.339137718723734E-3</v>
      </c>
      <c r="AG30" s="46">
        <v>1.4982697894111859E-2</v>
      </c>
      <c r="AH30" s="46">
        <v>1.7980402369934215E-2</v>
      </c>
      <c r="AI30" s="46">
        <v>1.5477710662127563E-2</v>
      </c>
      <c r="AJ30" s="46">
        <v>1.0496161992366557E-2</v>
      </c>
      <c r="AK30" s="46">
        <v>2.5225696512379551E-2</v>
      </c>
      <c r="AL30" s="46">
        <v>8.8974455758025223E-3</v>
      </c>
      <c r="AM30" s="47">
        <v>1.2017407605342371E-2</v>
      </c>
    </row>
    <row r="31" spans="1:39" s="64" customFormat="1" ht="17" customHeight="1" x14ac:dyDescent="0.2">
      <c r="A31" s="44" t="s">
        <v>28</v>
      </c>
      <c r="B31" s="90" t="s">
        <v>83</v>
      </c>
      <c r="C31" s="46">
        <v>1.03800441309299E-2</v>
      </c>
      <c r="D31" s="46">
        <v>6.4845848494234103E-4</v>
      </c>
      <c r="E31" s="46">
        <v>7.1279341689695795E-3</v>
      </c>
      <c r="F31" s="46">
        <v>1.509358358146708E-3</v>
      </c>
      <c r="G31" s="46">
        <v>7.926521642109028E-3</v>
      </c>
      <c r="H31" s="46">
        <v>3.0393187466372542E-3</v>
      </c>
      <c r="I31" s="46">
        <v>5.1685973078583209E-3</v>
      </c>
      <c r="J31" s="46">
        <v>4.6079455300619861E-3</v>
      </c>
      <c r="K31" s="46">
        <v>1.1458150024640469E-2</v>
      </c>
      <c r="L31" s="46">
        <v>9.2340871736783063E-3</v>
      </c>
      <c r="M31" s="46">
        <v>5.0894757066036363E-3</v>
      </c>
      <c r="N31" s="46">
        <v>8.5959223047550656E-3</v>
      </c>
      <c r="O31" s="46">
        <v>4.9883430770982038E-3</v>
      </c>
      <c r="P31" s="46">
        <v>5.3238222410751232E-3</v>
      </c>
      <c r="Q31" s="46">
        <v>3.6268519684825862E-3</v>
      </c>
      <c r="R31" s="46">
        <v>1.6556317527951032E-3</v>
      </c>
      <c r="S31" s="46">
        <v>8.1036486780601616E-3</v>
      </c>
      <c r="T31" s="46">
        <v>6.34260059127038E-4</v>
      </c>
      <c r="U31" s="46">
        <v>8.7354524418914881E-3</v>
      </c>
      <c r="V31" s="46">
        <v>1.5163791057512034E-2</v>
      </c>
      <c r="W31" s="46">
        <v>2.3202404985790223E-2</v>
      </c>
      <c r="X31" s="46">
        <v>1.4861898400475726E-2</v>
      </c>
      <c r="Y31" s="46">
        <v>1.5971769099257727E-2</v>
      </c>
      <c r="Z31" s="46">
        <v>1.0109510463249071E-2</v>
      </c>
      <c r="AA31" s="46">
        <v>2.0639076206937005E-2</v>
      </c>
      <c r="AB31" s="46">
        <v>1.431157223739654E-2</v>
      </c>
      <c r="AC31" s="46">
        <v>2.9173081573051637E-3</v>
      </c>
      <c r="AD31" s="46">
        <v>0.43352438898721268</v>
      </c>
      <c r="AE31" s="46">
        <v>5.9411617472320067E-3</v>
      </c>
      <c r="AF31" s="46">
        <v>1.6130292581186992E-2</v>
      </c>
      <c r="AG31" s="46">
        <v>1.4741575241242503E-2</v>
      </c>
      <c r="AH31" s="46">
        <v>9.8342248241346311E-3</v>
      </c>
      <c r="AI31" s="46">
        <v>1.8218156635180945E-2</v>
      </c>
      <c r="AJ31" s="46">
        <v>7.0553837789758865E-3</v>
      </c>
      <c r="AK31" s="46">
        <v>1.3340733785751945E-2</v>
      </c>
      <c r="AL31" s="46">
        <v>3.748168757653967E-2</v>
      </c>
      <c r="AM31" s="47">
        <v>1.6798430230110437E-2</v>
      </c>
    </row>
    <row r="32" spans="1:39" s="64" customFormat="1" ht="17" customHeight="1" x14ac:dyDescent="0.2">
      <c r="A32" s="44" t="s">
        <v>29</v>
      </c>
      <c r="B32" s="90" t="s">
        <v>84</v>
      </c>
      <c r="C32" s="46">
        <v>9.5284357313360946E-4</v>
      </c>
      <c r="D32" s="46">
        <v>2.7481929235418653E-5</v>
      </c>
      <c r="E32" s="46">
        <v>9.5095601195968669E-4</v>
      </c>
      <c r="F32" s="46">
        <v>3.1677103998653923E-4</v>
      </c>
      <c r="G32" s="46">
        <v>1.020466353576714E-3</v>
      </c>
      <c r="H32" s="46">
        <v>1.069620226426078E-3</v>
      </c>
      <c r="I32" s="46">
        <v>3.2278486026378063E-4</v>
      </c>
      <c r="J32" s="46">
        <v>1.2158344587396522E-3</v>
      </c>
      <c r="K32" s="46">
        <v>1.5604599292538689E-3</v>
      </c>
      <c r="L32" s="46">
        <v>1.2207260555433714E-3</v>
      </c>
      <c r="M32" s="46">
        <v>6.4792353401384227E-4</v>
      </c>
      <c r="N32" s="46">
        <v>1.6789423779173924E-3</v>
      </c>
      <c r="O32" s="46">
        <v>1.680632329598968E-3</v>
      </c>
      <c r="P32" s="46">
        <v>1.666183899554804E-3</v>
      </c>
      <c r="Q32" s="46">
        <v>9.7916020036197828E-4</v>
      </c>
      <c r="R32" s="46">
        <v>5.6017211661294711E-4</v>
      </c>
      <c r="S32" s="46">
        <v>2.771775407305999E-3</v>
      </c>
      <c r="T32" s="46">
        <v>4.7994749396172178E-4</v>
      </c>
      <c r="U32" s="46">
        <v>1.7104385420625722E-3</v>
      </c>
      <c r="V32" s="46">
        <v>1.3795620443725796E-3</v>
      </c>
      <c r="W32" s="46">
        <v>5.3359827000023022E-3</v>
      </c>
      <c r="X32" s="46">
        <v>4.1601826112663736E-3</v>
      </c>
      <c r="Y32" s="46">
        <v>1.4910120676057797E-2</v>
      </c>
      <c r="Z32" s="46">
        <v>1.4635593998159806E-3</v>
      </c>
      <c r="AA32" s="46">
        <v>1.0545546068257187E-2</v>
      </c>
      <c r="AB32" s="46">
        <v>1.4538934667466766E-2</v>
      </c>
      <c r="AC32" s="46">
        <v>2.4953209873648189E-3</v>
      </c>
      <c r="AD32" s="46">
        <v>4.5768747842077776E-3</v>
      </c>
      <c r="AE32" s="46">
        <v>0.26477543730022285</v>
      </c>
      <c r="AF32" s="46">
        <v>9.5175344920080795E-3</v>
      </c>
      <c r="AG32" s="46">
        <v>1.4357516375674863E-2</v>
      </c>
      <c r="AH32" s="46">
        <v>5.0999954797353152E-3</v>
      </c>
      <c r="AI32" s="46">
        <v>1.7098545303431266E-2</v>
      </c>
      <c r="AJ32" s="46">
        <v>1.681469681237532E-2</v>
      </c>
      <c r="AK32" s="46">
        <v>5.7013227523342834E-3</v>
      </c>
      <c r="AL32" s="46">
        <v>3.5470661741163994E-3</v>
      </c>
      <c r="AM32" s="47">
        <v>9.1588690354992008E-3</v>
      </c>
    </row>
    <row r="33" spans="1:39" s="64" customFormat="1" ht="17" customHeight="1" x14ac:dyDescent="0.2">
      <c r="A33" s="44" t="s">
        <v>30</v>
      </c>
      <c r="B33" s="90" t="s">
        <v>85</v>
      </c>
      <c r="C33" s="46">
        <v>1.2521885428405069E-4</v>
      </c>
      <c r="D33" s="46">
        <v>2.8382269364019672E-6</v>
      </c>
      <c r="E33" s="46">
        <v>7.4374473510401573E-5</v>
      </c>
      <c r="F33" s="46">
        <v>1.596688740543485E-5</v>
      </c>
      <c r="G33" s="46">
        <v>6.779490452595275E-5</v>
      </c>
      <c r="H33" s="46">
        <v>2.1694980422011852E-5</v>
      </c>
      <c r="I33" s="46">
        <v>3.2755169183470002E-5</v>
      </c>
      <c r="J33" s="46">
        <v>6.9658652070461635E-5</v>
      </c>
      <c r="K33" s="46">
        <v>2.0441899783953715E-4</v>
      </c>
      <c r="L33" s="46">
        <v>2.554695304228933E-4</v>
      </c>
      <c r="M33" s="46">
        <v>6.1689042621478868E-5</v>
      </c>
      <c r="N33" s="46">
        <v>1.9691104404825257E-4</v>
      </c>
      <c r="O33" s="46">
        <v>1.8621325260638412E-4</v>
      </c>
      <c r="P33" s="46">
        <v>1.4437546102949073E-4</v>
      </c>
      <c r="Q33" s="46">
        <v>4.3483438568135662E-5</v>
      </c>
      <c r="R33" s="46">
        <v>1.2244265212295308E-5</v>
      </c>
      <c r="S33" s="46">
        <v>1.7794563656556867E-4</v>
      </c>
      <c r="T33" s="46">
        <v>9.7834312193033132E-6</v>
      </c>
      <c r="U33" s="46">
        <v>7.3316142124205255E-5</v>
      </c>
      <c r="V33" s="46">
        <v>5.4846210730709009E-5</v>
      </c>
      <c r="W33" s="46">
        <v>7.9645382278952979E-4</v>
      </c>
      <c r="X33" s="46">
        <v>1.6875011995557852E-4</v>
      </c>
      <c r="Y33" s="46">
        <v>4.7240302026822296E-4</v>
      </c>
      <c r="Z33" s="46">
        <v>9.0583949217538633E-5</v>
      </c>
      <c r="AA33" s="46">
        <v>2.386870940908193E-4</v>
      </c>
      <c r="AB33" s="46">
        <v>4.4697853998081679E-4</v>
      </c>
      <c r="AC33" s="46">
        <v>2.1307681156775262E-4</v>
      </c>
      <c r="AD33" s="46">
        <v>2.1220804537525295E-4</v>
      </c>
      <c r="AE33" s="46">
        <v>1.1757435969346381E-4</v>
      </c>
      <c r="AF33" s="46">
        <v>0.72573631762222157</v>
      </c>
      <c r="AG33" s="46">
        <v>2.1574100531944701E-4</v>
      </c>
      <c r="AH33" s="46">
        <v>1.608651341360075E-4</v>
      </c>
      <c r="AI33" s="46">
        <v>5.8150792318069008E-4</v>
      </c>
      <c r="AJ33" s="46">
        <v>1.7951659907207974E-4</v>
      </c>
      <c r="AK33" s="46">
        <v>1.4920973102519256E-4</v>
      </c>
      <c r="AL33" s="46">
        <v>1.3650123529264138E-4</v>
      </c>
      <c r="AM33" s="47">
        <v>4.8287735334891752E-2</v>
      </c>
    </row>
    <row r="34" spans="1:39" s="64" customFormat="1" ht="17" customHeight="1" x14ac:dyDescent="0.2">
      <c r="A34" s="44" t="s">
        <v>31</v>
      </c>
      <c r="B34" s="90" t="s">
        <v>86</v>
      </c>
      <c r="C34" s="46">
        <v>3.7974501309598995E-5</v>
      </c>
      <c r="D34" s="46">
        <v>3.2938261233685183E-6</v>
      </c>
      <c r="E34" s="46">
        <v>6.6771800648694467E-5</v>
      </c>
      <c r="F34" s="46">
        <v>9.2042619294572042E-6</v>
      </c>
      <c r="G34" s="46">
        <v>6.5914285209053727E-5</v>
      </c>
      <c r="H34" s="46">
        <v>5.8277894330893329E-5</v>
      </c>
      <c r="I34" s="46">
        <v>1.7699707963621935E-5</v>
      </c>
      <c r="J34" s="46">
        <v>7.4348275880826959E-5</v>
      </c>
      <c r="K34" s="46">
        <v>1.9716450705761893E-4</v>
      </c>
      <c r="L34" s="46">
        <v>9.193936764712241E-5</v>
      </c>
      <c r="M34" s="46">
        <v>3.3847226197535247E-5</v>
      </c>
      <c r="N34" s="46">
        <v>1.4921663629192613E-4</v>
      </c>
      <c r="O34" s="46">
        <v>2.6981356541353287E-4</v>
      </c>
      <c r="P34" s="46">
        <v>1.4101288654526394E-4</v>
      </c>
      <c r="Q34" s="46">
        <v>8.5705422426536588E-5</v>
      </c>
      <c r="R34" s="46">
        <v>1.4472132617923737E-4</v>
      </c>
      <c r="S34" s="46">
        <v>4.6977239301609512E-4</v>
      </c>
      <c r="T34" s="46">
        <v>4.2239300815788383E-5</v>
      </c>
      <c r="U34" s="46">
        <v>1.5801289308539838E-4</v>
      </c>
      <c r="V34" s="46">
        <v>5.9630148161685892E-5</v>
      </c>
      <c r="W34" s="46">
        <v>2.5478245993848368E-4</v>
      </c>
      <c r="X34" s="46">
        <v>3.8663267451416624E-4</v>
      </c>
      <c r="Y34" s="46">
        <v>2.6432536315329166E-4</v>
      </c>
      <c r="Z34" s="46">
        <v>8.0434910696107619E-5</v>
      </c>
      <c r="AA34" s="46">
        <v>2.3927432289352248E-4</v>
      </c>
      <c r="AB34" s="46">
        <v>2.5518466348452805E-4</v>
      </c>
      <c r="AC34" s="46">
        <v>4.6994845843367316E-5</v>
      </c>
      <c r="AD34" s="46">
        <v>6.9073848276172414E-4</v>
      </c>
      <c r="AE34" s="46">
        <v>1.5714941352741026E-3</v>
      </c>
      <c r="AF34" s="46">
        <v>1.8205919755415753E-4</v>
      </c>
      <c r="AG34" s="46">
        <v>0.60434216446147371</v>
      </c>
      <c r="AH34" s="46">
        <v>1.486084204530548E-4</v>
      </c>
      <c r="AI34" s="46">
        <v>1.74116977871102E-4</v>
      </c>
      <c r="AJ34" s="46">
        <v>4.1857286481429849E-4</v>
      </c>
      <c r="AK34" s="46">
        <v>3.5081952265516707E-4</v>
      </c>
      <c r="AL34" s="46">
        <v>1.4833956856742696E-4</v>
      </c>
      <c r="AM34" s="47">
        <v>1.0743154842463305E-3</v>
      </c>
    </row>
    <row r="35" spans="1:39" s="64" customFormat="1" ht="17" customHeight="1" x14ac:dyDescent="0.2">
      <c r="A35" s="44" t="s">
        <v>32</v>
      </c>
      <c r="B35" s="90" t="s">
        <v>87</v>
      </c>
      <c r="C35" s="46">
        <v>8.6146416017536485E-6</v>
      </c>
      <c r="D35" s="46">
        <v>5.0754963206376883E-7</v>
      </c>
      <c r="E35" s="46">
        <v>6.1747269718449874E-6</v>
      </c>
      <c r="F35" s="46">
        <v>1.4901509825320919E-6</v>
      </c>
      <c r="G35" s="46">
        <v>7.1669516509039111E-6</v>
      </c>
      <c r="H35" s="46">
        <v>3.7232966608521047E-6</v>
      </c>
      <c r="I35" s="46">
        <v>4.1446004618139724E-6</v>
      </c>
      <c r="J35" s="46">
        <v>4.734644816899778E-6</v>
      </c>
      <c r="K35" s="46">
        <v>9.9376608484772014E-6</v>
      </c>
      <c r="L35" s="46">
        <v>8.7377219553399756E-6</v>
      </c>
      <c r="M35" s="46">
        <v>4.4372907014586708E-6</v>
      </c>
      <c r="N35" s="46">
        <v>8.0100357881180791E-6</v>
      </c>
      <c r="O35" s="46">
        <v>5.1111364745074126E-6</v>
      </c>
      <c r="P35" s="46">
        <v>5.3278080560292841E-6</v>
      </c>
      <c r="Q35" s="46">
        <v>3.4903927438969182E-6</v>
      </c>
      <c r="R35" s="46">
        <v>1.7040897626445809E-6</v>
      </c>
      <c r="S35" s="46">
        <v>8.0845176809413569E-6</v>
      </c>
      <c r="T35" s="46">
        <v>7.1681471530459588E-7</v>
      </c>
      <c r="U35" s="46">
        <v>8.0790167235775908E-6</v>
      </c>
      <c r="V35" s="46">
        <v>1.3201124095324172E-5</v>
      </c>
      <c r="W35" s="46">
        <v>2.299155450811376E-5</v>
      </c>
      <c r="X35" s="46">
        <v>1.4534685572512004E-5</v>
      </c>
      <c r="Y35" s="46">
        <v>7.0587752486550779E-5</v>
      </c>
      <c r="Z35" s="46">
        <v>8.96097332754715E-6</v>
      </c>
      <c r="AA35" s="46">
        <v>3.0290682940022639E-5</v>
      </c>
      <c r="AB35" s="46">
        <v>6.8387493643902754E-5</v>
      </c>
      <c r="AC35" s="46">
        <v>1.3691863156809428E-5</v>
      </c>
      <c r="AD35" s="46">
        <v>3.1832960277321427E-4</v>
      </c>
      <c r="AE35" s="46">
        <v>8.6951138326140772E-5</v>
      </c>
      <c r="AF35" s="46">
        <v>2.6416685086271379E-5</v>
      </c>
      <c r="AG35" s="46">
        <v>2.8346638334792169E-5</v>
      </c>
      <c r="AH35" s="46">
        <v>0.58137621451952015</v>
      </c>
      <c r="AI35" s="46">
        <v>2.5294830616876178E-5</v>
      </c>
      <c r="AJ35" s="46">
        <v>2.3269693817276832E-5</v>
      </c>
      <c r="AK35" s="46">
        <v>1.4320650557671507E-4</v>
      </c>
      <c r="AL35" s="46">
        <v>3.214135643497257E-5</v>
      </c>
      <c r="AM35" s="47">
        <v>6.7127658914245441E-5</v>
      </c>
    </row>
    <row r="36" spans="1:39" s="64" customFormat="1" ht="17" customHeight="1" x14ac:dyDescent="0.2">
      <c r="A36" s="44" t="s">
        <v>33</v>
      </c>
      <c r="B36" s="90" t="s">
        <v>88</v>
      </c>
      <c r="C36" s="46">
        <v>5.2391822671980044E-4</v>
      </c>
      <c r="D36" s="46">
        <v>9.6604982148083479E-6</v>
      </c>
      <c r="E36" s="46">
        <v>2.7162487632631239E-4</v>
      </c>
      <c r="F36" s="46">
        <v>7.2257453802458688E-5</v>
      </c>
      <c r="G36" s="46">
        <v>1.5883742658924589E-4</v>
      </c>
      <c r="H36" s="46">
        <v>1.6170624613451155E-4</v>
      </c>
      <c r="I36" s="46">
        <v>7.8613757459025706E-5</v>
      </c>
      <c r="J36" s="46">
        <v>1.7823911164260275E-4</v>
      </c>
      <c r="K36" s="46">
        <v>2.1688269269484826E-4</v>
      </c>
      <c r="L36" s="46">
        <v>3.2169348886216056E-4</v>
      </c>
      <c r="M36" s="46">
        <v>2.2106130217410482E-4</v>
      </c>
      <c r="N36" s="46">
        <v>1.7955312102878838E-4</v>
      </c>
      <c r="O36" s="46">
        <v>5.5188432557464503E-4</v>
      </c>
      <c r="P36" s="46">
        <v>2.2050631399846393E-4</v>
      </c>
      <c r="Q36" s="46">
        <v>1.1212100111410968E-4</v>
      </c>
      <c r="R36" s="46">
        <v>5.3143893009348545E-5</v>
      </c>
      <c r="S36" s="46">
        <v>1.9777781189686064E-4</v>
      </c>
      <c r="T36" s="46">
        <v>1.2264399817383424E-5</v>
      </c>
      <c r="U36" s="46">
        <v>1.389153761468754E-4</v>
      </c>
      <c r="V36" s="46">
        <v>2.4873486890196304E-4</v>
      </c>
      <c r="W36" s="46">
        <v>7.4287122514100782E-4</v>
      </c>
      <c r="X36" s="46">
        <v>1.0833418986640527E-3</v>
      </c>
      <c r="Y36" s="46">
        <v>3.709917724801318E-3</v>
      </c>
      <c r="Z36" s="46">
        <v>3.8728895814599593E-4</v>
      </c>
      <c r="AA36" s="46">
        <v>4.4550796830333106E-4</v>
      </c>
      <c r="AB36" s="46">
        <v>1.7113651000032263E-3</v>
      </c>
      <c r="AC36" s="46">
        <v>2.9837208594524754E-4</v>
      </c>
      <c r="AD36" s="46">
        <v>7.7088001276089287E-4</v>
      </c>
      <c r="AE36" s="46">
        <v>3.7573061317311489E-4</v>
      </c>
      <c r="AF36" s="46">
        <v>2.0749905476718917E-4</v>
      </c>
      <c r="AG36" s="46">
        <v>2.0865156142746756E-3</v>
      </c>
      <c r="AH36" s="46">
        <v>7.7971739239075083E-4</v>
      </c>
      <c r="AI36" s="46">
        <v>0.55316594475714342</v>
      </c>
      <c r="AJ36" s="46">
        <v>1.0081418282139173E-3</v>
      </c>
      <c r="AK36" s="46">
        <v>1.0736354418303014E-3</v>
      </c>
      <c r="AL36" s="46">
        <v>2.7168222518087978E-4</v>
      </c>
      <c r="AM36" s="47">
        <v>2.2193682639734988E-4</v>
      </c>
    </row>
    <row r="37" spans="1:39" s="64" customFormat="1" ht="17" customHeight="1" x14ac:dyDescent="0.2">
      <c r="A37" s="44" t="s">
        <v>34</v>
      </c>
      <c r="B37" s="90" t="s">
        <v>89</v>
      </c>
      <c r="C37" s="46">
        <v>7.1473635577409197E-3</v>
      </c>
      <c r="D37" s="46">
        <v>2.5040255852469328E-4</v>
      </c>
      <c r="E37" s="46">
        <v>9.2768612791775153E-3</v>
      </c>
      <c r="F37" s="46">
        <v>2.6088143123208845E-3</v>
      </c>
      <c r="G37" s="46">
        <v>8.3088199753887232E-3</v>
      </c>
      <c r="H37" s="46">
        <v>8.6167596781080019E-3</v>
      </c>
      <c r="I37" s="46">
        <v>3.1076427351385007E-3</v>
      </c>
      <c r="J37" s="46">
        <v>1.3774084880354573E-2</v>
      </c>
      <c r="K37" s="46">
        <v>1.6219310555118927E-2</v>
      </c>
      <c r="L37" s="46">
        <v>9.3167222651879857E-3</v>
      </c>
      <c r="M37" s="46">
        <v>6.4572278719996334E-3</v>
      </c>
      <c r="N37" s="46">
        <v>1.3269473045073421E-2</v>
      </c>
      <c r="O37" s="46">
        <v>1.5356882178692787E-2</v>
      </c>
      <c r="P37" s="46">
        <v>1.2801195921608602E-2</v>
      </c>
      <c r="Q37" s="46">
        <v>7.4561075877608842E-3</v>
      </c>
      <c r="R37" s="46">
        <v>5.8034948200736966E-3</v>
      </c>
      <c r="S37" s="46">
        <v>1.9089210991761967E-2</v>
      </c>
      <c r="T37" s="46">
        <v>1.6365474928941677E-3</v>
      </c>
      <c r="U37" s="46">
        <v>1.9464034321680184E-2</v>
      </c>
      <c r="V37" s="46">
        <v>1.2062425480656861E-2</v>
      </c>
      <c r="W37" s="46">
        <v>6.6184778214996506E-2</v>
      </c>
      <c r="X37" s="46">
        <v>3.6373180939703577E-2</v>
      </c>
      <c r="Y37" s="46">
        <v>0.11044045435625698</v>
      </c>
      <c r="Z37" s="46">
        <v>1.3227703311438764E-2</v>
      </c>
      <c r="AA37" s="46">
        <v>4.4323799972486165E-2</v>
      </c>
      <c r="AB37" s="46">
        <v>6.3270665420665936E-2</v>
      </c>
      <c r="AC37" s="46">
        <v>2.0950765293236365E-2</v>
      </c>
      <c r="AD37" s="46">
        <v>6.2638638576315367E-2</v>
      </c>
      <c r="AE37" s="46">
        <v>4.8648841140962761E-2</v>
      </c>
      <c r="AF37" s="46">
        <v>5.63937446435335E-2</v>
      </c>
      <c r="AG37" s="46">
        <v>6.6606472054980492E-2</v>
      </c>
      <c r="AH37" s="46">
        <v>3.3588731089432236E-2</v>
      </c>
      <c r="AI37" s="46">
        <v>4.8027059852423427E-2</v>
      </c>
      <c r="AJ37" s="46">
        <v>0.57347609237830388</v>
      </c>
      <c r="AK37" s="46">
        <v>2.3547901884904208E-2</v>
      </c>
      <c r="AL37" s="46">
        <v>2.0827619032694977E-2</v>
      </c>
      <c r="AM37" s="47">
        <v>2.0875160463436227E-2</v>
      </c>
    </row>
    <row r="38" spans="1:39" s="64" customFormat="1" ht="17" customHeight="1" x14ac:dyDescent="0.2">
      <c r="A38" s="44" t="s">
        <v>35</v>
      </c>
      <c r="B38" s="90" t="s">
        <v>90</v>
      </c>
      <c r="C38" s="46">
        <v>2.2558988793287786E-4</v>
      </c>
      <c r="D38" s="46">
        <v>1.5444687450650803E-6</v>
      </c>
      <c r="E38" s="46">
        <v>7.0908564983978363E-5</v>
      </c>
      <c r="F38" s="46">
        <v>1.5175130467540379E-5</v>
      </c>
      <c r="G38" s="46">
        <v>4.5958503766888322E-5</v>
      </c>
      <c r="H38" s="46">
        <v>3.9637466495192112E-5</v>
      </c>
      <c r="I38" s="46">
        <v>2.0970306452413604E-5</v>
      </c>
      <c r="J38" s="46">
        <v>5.4816534564467451E-5</v>
      </c>
      <c r="K38" s="46">
        <v>1.458523751711944E-4</v>
      </c>
      <c r="L38" s="46">
        <v>5.3524380148617383E-5</v>
      </c>
      <c r="M38" s="46">
        <v>2.9664667330057322E-5</v>
      </c>
      <c r="N38" s="46">
        <v>6.7657297127550109E-5</v>
      </c>
      <c r="O38" s="46">
        <v>6.880896696093493E-5</v>
      </c>
      <c r="P38" s="46">
        <v>5.9466850159997105E-5</v>
      </c>
      <c r="Q38" s="46">
        <v>3.5218276408394397E-5</v>
      </c>
      <c r="R38" s="46">
        <v>3.3279986725441701E-5</v>
      </c>
      <c r="S38" s="46">
        <v>9.4222834232299133E-5</v>
      </c>
      <c r="T38" s="46">
        <v>9.0902940831811887E-6</v>
      </c>
      <c r="U38" s="46">
        <v>8.4162076494406375E-5</v>
      </c>
      <c r="V38" s="46">
        <v>6.6050490182421718E-5</v>
      </c>
      <c r="W38" s="46">
        <v>2.865982731519455E-4</v>
      </c>
      <c r="X38" s="46">
        <v>1.2611216748648079E-4</v>
      </c>
      <c r="Y38" s="46">
        <v>4.4293279506093738E-4</v>
      </c>
      <c r="Z38" s="46">
        <v>4.5683533765519776E-5</v>
      </c>
      <c r="AA38" s="46">
        <v>3.6505352491375315E-4</v>
      </c>
      <c r="AB38" s="46">
        <v>2.7600248317829009E-4</v>
      </c>
      <c r="AC38" s="46">
        <v>3.3982343638921069E-4</v>
      </c>
      <c r="AD38" s="46">
        <v>3.5428436524426572E-4</v>
      </c>
      <c r="AE38" s="46">
        <v>1.4364831337698287E-3</v>
      </c>
      <c r="AF38" s="46">
        <v>3.0303330345311514E-4</v>
      </c>
      <c r="AG38" s="46">
        <v>3.2265113477858631E-3</v>
      </c>
      <c r="AH38" s="46">
        <v>8.4615670845658297E-3</v>
      </c>
      <c r="AI38" s="46">
        <v>9.8522403962934867E-4</v>
      </c>
      <c r="AJ38" s="46">
        <v>9.1115537882371716E-4</v>
      </c>
      <c r="AK38" s="46">
        <v>0.37338291666703199</v>
      </c>
      <c r="AL38" s="46">
        <v>1.4378553028724376E-4</v>
      </c>
      <c r="AM38" s="47">
        <v>9.4782541736472472E-4</v>
      </c>
    </row>
    <row r="39" spans="1:39" s="64" customFormat="1" ht="17" customHeight="1" x14ac:dyDescent="0.2">
      <c r="A39" s="44" t="s">
        <v>36</v>
      </c>
      <c r="B39" s="90" t="s">
        <v>91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v>0</v>
      </c>
      <c r="AM39" s="47">
        <v>0</v>
      </c>
    </row>
    <row r="40" spans="1:39" s="64" customFormat="1" ht="17" customHeight="1" x14ac:dyDescent="0.2">
      <c r="A40" s="44" t="s">
        <v>37</v>
      </c>
      <c r="B40" s="90" t="s">
        <v>92</v>
      </c>
      <c r="C40" s="46">
        <v>1.1051525054719853E-3</v>
      </c>
      <c r="D40" s="46">
        <v>2.5049531300992209E-5</v>
      </c>
      <c r="E40" s="46">
        <v>6.5641181763830751E-4</v>
      </c>
      <c r="F40" s="46">
        <v>1.4092003733460914E-4</v>
      </c>
      <c r="G40" s="46">
        <v>5.9834207095627327E-4</v>
      </c>
      <c r="H40" s="46">
        <v>1.9147485501794717E-4</v>
      </c>
      <c r="I40" s="46">
        <v>2.8908951049938969E-4</v>
      </c>
      <c r="J40" s="46">
        <v>6.1479107362570292E-4</v>
      </c>
      <c r="K40" s="46">
        <v>1.804154565381707E-3</v>
      </c>
      <c r="L40" s="46">
        <v>2.2547147011755817E-3</v>
      </c>
      <c r="M40" s="46">
        <v>5.4445315286660541E-4</v>
      </c>
      <c r="N40" s="46">
        <v>1.7378911101628639E-3</v>
      </c>
      <c r="O40" s="46">
        <v>1.6434748891984183E-3</v>
      </c>
      <c r="P40" s="46">
        <v>1.2742242643705264E-3</v>
      </c>
      <c r="Q40" s="46">
        <v>3.8377472270350596E-4</v>
      </c>
      <c r="R40" s="46">
        <v>1.0806503904224901E-4</v>
      </c>
      <c r="S40" s="46">
        <v>1.5705068315202911E-3</v>
      </c>
      <c r="T40" s="46">
        <v>8.6346290148919352E-5</v>
      </c>
      <c r="U40" s="46">
        <v>6.4707123079328415E-4</v>
      </c>
      <c r="V40" s="46">
        <v>4.8405990895899743E-4</v>
      </c>
      <c r="W40" s="46">
        <v>7.0293163340394973E-3</v>
      </c>
      <c r="X40" s="46">
        <v>1.489349339074409E-3</v>
      </c>
      <c r="Y40" s="46">
        <v>4.169319264474833E-3</v>
      </c>
      <c r="Z40" s="46">
        <v>7.9947288294316332E-4</v>
      </c>
      <c r="AA40" s="46">
        <v>2.1065968185582985E-3</v>
      </c>
      <c r="AB40" s="46">
        <v>3.9449287104276623E-3</v>
      </c>
      <c r="AC40" s="46">
        <v>1.8805664171619688E-3</v>
      </c>
      <c r="AD40" s="46">
        <v>1.872898888659173E-3</v>
      </c>
      <c r="AE40" s="46">
        <v>1.0376839728923016E-3</v>
      </c>
      <c r="AF40" s="46">
        <v>5.3402055291769379E-4</v>
      </c>
      <c r="AG40" s="46">
        <v>1.9040799720222365E-3</v>
      </c>
      <c r="AH40" s="46">
        <v>1.4197582868009024E-3</v>
      </c>
      <c r="AI40" s="46">
        <v>5.1322537802264978E-3</v>
      </c>
      <c r="AJ40" s="46">
        <v>1.5843717814912825E-3</v>
      </c>
      <c r="AK40" s="46">
        <v>1.3168904078073489E-3</v>
      </c>
      <c r="AL40" s="46">
        <v>1.2047281780863423E-3</v>
      </c>
      <c r="AM40" s="47">
        <v>0.42617632938780964</v>
      </c>
    </row>
    <row r="41" spans="1:39" s="64" customFormat="1" ht="17" customHeight="1" x14ac:dyDescent="0.2">
      <c r="A41" s="50"/>
      <c r="B41" s="93"/>
      <c r="C41" s="51">
        <f>SUM(C4:C40)</f>
        <v>0.20827713853897981</v>
      </c>
      <c r="D41" s="51">
        <f t="shared" ref="D41:AM41" si="0">SUM(D4:D40)</f>
        <v>4.9961991023406305E-3</v>
      </c>
      <c r="E41" s="51">
        <f t="shared" si="0"/>
        <v>0.15115362346990746</v>
      </c>
      <c r="F41" s="51">
        <f t="shared" si="0"/>
        <v>5.7746754739143688E-2</v>
      </c>
      <c r="G41" s="51">
        <f t="shared" si="0"/>
        <v>0.18822261940503379</v>
      </c>
      <c r="H41" s="51">
        <f t="shared" si="0"/>
        <v>0.10528643699536576</v>
      </c>
      <c r="I41" s="51">
        <f t="shared" si="0"/>
        <v>0.22672967054882112</v>
      </c>
      <c r="J41" s="51">
        <f t="shared" si="0"/>
        <v>0.24105785843198888</v>
      </c>
      <c r="K41" s="51">
        <f t="shared" si="0"/>
        <v>0.25581622711375951</v>
      </c>
      <c r="L41" s="51">
        <f t="shared" si="0"/>
        <v>0.26767488849223875</v>
      </c>
      <c r="M41" s="51">
        <f t="shared" si="0"/>
        <v>8.7165654106087606E-2</v>
      </c>
      <c r="N41" s="51">
        <f t="shared" si="0"/>
        <v>0.32707993268745755</v>
      </c>
      <c r="O41" s="51">
        <f t="shared" si="0"/>
        <v>0.24424681464413386</v>
      </c>
      <c r="P41" s="51">
        <f t="shared" si="0"/>
        <v>0.29091661880016695</v>
      </c>
      <c r="Q41" s="51">
        <f t="shared" si="0"/>
        <v>0.13357214815003574</v>
      </c>
      <c r="R41" s="51">
        <f t="shared" si="0"/>
        <v>8.3231541277410864E-2</v>
      </c>
      <c r="S41" s="51">
        <f t="shared" si="0"/>
        <v>0.30496744355711808</v>
      </c>
      <c r="T41" s="51">
        <f t="shared" si="0"/>
        <v>2.2656449612191008E-2</v>
      </c>
      <c r="U41" s="51">
        <f t="shared" si="0"/>
        <v>0.27387591380706416</v>
      </c>
      <c r="V41" s="51">
        <f t="shared" si="0"/>
        <v>0.22377975261277333</v>
      </c>
      <c r="W41" s="51">
        <f t="shared" si="0"/>
        <v>0.70818187760287388</v>
      </c>
      <c r="X41" s="51">
        <f t="shared" si="0"/>
        <v>0.44539545045672413</v>
      </c>
      <c r="Y41" s="51">
        <f t="shared" si="0"/>
        <v>0.64996794644737033</v>
      </c>
      <c r="Z41" s="51">
        <f t="shared" si="0"/>
        <v>0.22824750002938185</v>
      </c>
      <c r="AA41" s="51">
        <f t="shared" si="0"/>
        <v>0.73840820953128172</v>
      </c>
      <c r="AB41" s="51">
        <f t="shared" si="0"/>
        <v>0.65223084029603862</v>
      </c>
      <c r="AC41" s="51">
        <f t="shared" si="0"/>
        <v>0.86565413405688185</v>
      </c>
      <c r="AD41" s="51">
        <f t="shared" si="0"/>
        <v>0.58696255059998559</v>
      </c>
      <c r="AE41" s="51">
        <f t="shared" si="0"/>
        <v>0.35212144778746124</v>
      </c>
      <c r="AF41" s="51">
        <f t="shared" si="0"/>
        <v>0.8602397466209365</v>
      </c>
      <c r="AG41" s="51">
        <f t="shared" si="0"/>
        <v>0.773435120684692</v>
      </c>
      <c r="AH41" s="51">
        <f t="shared" si="0"/>
        <v>0.7234092845240303</v>
      </c>
      <c r="AI41" s="51">
        <f t="shared" si="0"/>
        <v>0.71601307388868152</v>
      </c>
      <c r="AJ41" s="51">
        <f t="shared" si="0"/>
        <v>0.64770981294068486</v>
      </c>
      <c r="AK41" s="51">
        <f t="shared" si="0"/>
        <v>0.51652300050317546</v>
      </c>
      <c r="AL41" s="51">
        <f t="shared" si="0"/>
        <v>0.34366233425859122</v>
      </c>
      <c r="AM41" s="52">
        <f t="shared" si="0"/>
        <v>0.56879191725793676</v>
      </c>
    </row>
    <row r="42" spans="1:39" s="64" customFormat="1" ht="17" customHeight="1" x14ac:dyDescent="0.2">
      <c r="A42" s="63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</row>
  </sheetData>
  <mergeCells count="1"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38469-6DC2-4631-9567-E9D81A9133A5}">
  <sheetPr codeName="Sheet15">
    <tabColor theme="5" tint="0.79998168889431442"/>
    <pageSetUpPr fitToPage="1"/>
  </sheetPr>
  <dimension ref="A1:AM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20" customHeight="1" x14ac:dyDescent="0.2"/>
  <cols>
    <col min="1" max="1" width="6.6328125" style="5" customWidth="1"/>
    <col min="2" max="2" width="30.6328125" style="4" customWidth="1"/>
    <col min="3" max="40" width="11.6328125" style="4" customWidth="1"/>
    <col min="41" max="41" width="12.453125" style="4" customWidth="1"/>
    <col min="42" max="16384" width="8.7265625" style="4"/>
  </cols>
  <sheetData>
    <row r="1" spans="1:39" ht="20" customHeight="1" x14ac:dyDescent="0.2">
      <c r="A1" s="25"/>
      <c r="B1" s="3"/>
      <c r="C1" s="3"/>
      <c r="D1" s="3"/>
      <c r="E1" s="3"/>
      <c r="F1" s="3"/>
    </row>
    <row r="2" spans="1:39" ht="20" customHeight="1" x14ac:dyDescent="0.2">
      <c r="A2" s="198" t="s">
        <v>219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39" ht="33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39" s="64" customFormat="1" ht="17" customHeight="1" x14ac:dyDescent="0.2">
      <c r="A4" s="44" t="s">
        <v>1</v>
      </c>
      <c r="B4" s="90" t="s">
        <v>57</v>
      </c>
      <c r="C4" s="46">
        <f t="array" ref="C4:AM40">MMULT(MMULT(M!C4:AM40,A!C4:AM40),B!C4:AM40)</f>
        <v>7.179958926117791E-2</v>
      </c>
      <c r="D4" s="46">
        <v>8.5542107409788395E-5</v>
      </c>
      <c r="E4" s="46">
        <v>0.13271664515824239</v>
      </c>
      <c r="F4" s="46">
        <v>6.2568258708003361E-3</v>
      </c>
      <c r="G4" s="46">
        <v>1.0144351318530899E-2</v>
      </c>
      <c r="H4" s="46">
        <v>1.7990499091716941E-3</v>
      </c>
      <c r="I4" s="46">
        <v>8.684614101220415E-6</v>
      </c>
      <c r="J4" s="46">
        <v>6.1440905738592419E-3</v>
      </c>
      <c r="K4" s="46">
        <v>3.1567923904966236E-4</v>
      </c>
      <c r="L4" s="46">
        <v>4.0178402421368839E-5</v>
      </c>
      <c r="M4" s="46">
        <v>9.5215211808275633E-5</v>
      </c>
      <c r="N4" s="46">
        <v>6.8984814750369821E-5</v>
      </c>
      <c r="O4" s="46">
        <v>8.7991549882048239E-5</v>
      </c>
      <c r="P4" s="46">
        <v>6.3579839279198381E-5</v>
      </c>
      <c r="Q4" s="46">
        <v>1.2936177392978726E-4</v>
      </c>
      <c r="R4" s="46">
        <v>1.0416921962787381E-4</v>
      </c>
      <c r="S4" s="46">
        <v>1.4611884350521629E-4</v>
      </c>
      <c r="T4" s="46">
        <v>1.5987948013898901E-4</v>
      </c>
      <c r="U4" s="46">
        <v>1.9964161746493435E-4</v>
      </c>
      <c r="V4" s="46">
        <v>2.2116739302771265E-3</v>
      </c>
      <c r="W4" s="46">
        <v>8.2954374583798661E-4</v>
      </c>
      <c r="X4" s="46">
        <v>6.44820171611673E-5</v>
      </c>
      <c r="Y4" s="46">
        <v>2.2277274229614489E-4</v>
      </c>
      <c r="Z4" s="46">
        <v>1.1263428251958769E-4</v>
      </c>
      <c r="AA4" s="46">
        <v>1.6447858076629472E-4</v>
      </c>
      <c r="AB4" s="46">
        <v>7.6459734432551241E-5</v>
      </c>
      <c r="AC4" s="46">
        <v>3.899163762855043E-5</v>
      </c>
      <c r="AD4" s="46">
        <v>1.100448528312772E-4</v>
      </c>
      <c r="AE4" s="46">
        <v>1.9220694148764549E-4</v>
      </c>
      <c r="AF4" s="46">
        <v>9.0140492847694785E-5</v>
      </c>
      <c r="AG4" s="46">
        <v>1.6270789441744913E-3</v>
      </c>
      <c r="AH4" s="46">
        <v>2.0042216628323134E-3</v>
      </c>
      <c r="AI4" s="46">
        <v>1.8469497511417216E-3</v>
      </c>
      <c r="AJ4" s="46">
        <v>1.0308515059521789E-4</v>
      </c>
      <c r="AK4" s="46">
        <v>1.755048361904743E-2</v>
      </c>
      <c r="AL4" s="46">
        <v>1.6387021537231288E-3</v>
      </c>
      <c r="AM4" s="47">
        <v>2.3210045782523549E-4</v>
      </c>
    </row>
    <row r="5" spans="1:39" s="64" customFormat="1" ht="17" customHeight="1" x14ac:dyDescent="0.2">
      <c r="A5" s="44" t="s">
        <v>2</v>
      </c>
      <c r="B5" s="90" t="s">
        <v>58</v>
      </c>
      <c r="C5" s="46">
        <v>1.0059216101712912E-2</v>
      </c>
      <c r="D5" s="46">
        <v>1.7507166003303796E-2</v>
      </c>
      <c r="E5" s="46">
        <v>7.0238769013756391E-3</v>
      </c>
      <c r="F5" s="46">
        <v>9.4736966537281586E-3</v>
      </c>
      <c r="G5" s="46">
        <v>1.1875969431167588E-2</v>
      </c>
      <c r="H5" s="46">
        <v>1.6786357727094536E-2</v>
      </c>
      <c r="I5" s="46">
        <v>0.48991591505608933</v>
      </c>
      <c r="J5" s="46">
        <v>8.6382577835286741E-3</v>
      </c>
      <c r="K5" s="46">
        <v>5.7271260630225994E-2</v>
      </c>
      <c r="L5" s="46">
        <v>7.7987820397625918E-2</v>
      </c>
      <c r="M5" s="46">
        <v>2.7684524867816373E-2</v>
      </c>
      <c r="N5" s="46">
        <v>1.5113749474594707E-2</v>
      </c>
      <c r="O5" s="46">
        <v>8.0675780958793832E-3</v>
      </c>
      <c r="P5" s="46">
        <v>8.2783017260646963E-3</v>
      </c>
      <c r="Q5" s="46">
        <v>5.0571383389833215E-3</v>
      </c>
      <c r="R5" s="46">
        <v>1.023284629665527E-2</v>
      </c>
      <c r="S5" s="46">
        <v>6.5975811717930658E-3</v>
      </c>
      <c r="T5" s="46">
        <v>3.9597858383528476E-3</v>
      </c>
      <c r="U5" s="46">
        <v>8.3137076135702467E-3</v>
      </c>
      <c r="V5" s="46">
        <v>8.6951991461351082E-3</v>
      </c>
      <c r="W5" s="46">
        <v>8.7972367332156253E-3</v>
      </c>
      <c r="X5" s="46">
        <v>0.28124742600722819</v>
      </c>
      <c r="Y5" s="46">
        <v>1.9646458058673655E-2</v>
      </c>
      <c r="Z5" s="46">
        <v>1.9932314823421067E-2</v>
      </c>
      <c r="AA5" s="46">
        <v>6.2579602337278217E-3</v>
      </c>
      <c r="AB5" s="46">
        <v>2.6868932848234284E-3</v>
      </c>
      <c r="AC5" s="46">
        <v>1.5600452261276588E-3</v>
      </c>
      <c r="AD5" s="46">
        <v>2.4054463902720338E-2</v>
      </c>
      <c r="AE5" s="46">
        <v>2.7377160664087481E-3</v>
      </c>
      <c r="AF5" s="46">
        <v>5.5419310445786853E-3</v>
      </c>
      <c r="AG5" s="46">
        <v>4.6792001951102636E-3</v>
      </c>
      <c r="AH5" s="46">
        <v>4.6841046953660344E-3</v>
      </c>
      <c r="AI5" s="46">
        <v>3.2830459745011227E-3</v>
      </c>
      <c r="AJ5" s="46">
        <v>2.6899162009448507E-3</v>
      </c>
      <c r="AK5" s="46">
        <v>9.0817846059310803E-3</v>
      </c>
      <c r="AL5" s="46">
        <v>4.7750259249897181E-3</v>
      </c>
      <c r="AM5" s="47">
        <v>5.1198973909506729E-3</v>
      </c>
    </row>
    <row r="6" spans="1:39" s="64" customFormat="1" ht="17" customHeight="1" x14ac:dyDescent="0.2">
      <c r="A6" s="44" t="s">
        <v>3</v>
      </c>
      <c r="B6" s="90" t="s">
        <v>59</v>
      </c>
      <c r="C6" s="46">
        <v>8.2609788834134446E-2</v>
      </c>
      <c r="D6" s="46">
        <v>1.1249385416330485E-4</v>
      </c>
      <c r="E6" s="46">
        <v>0.17609012716494277</v>
      </c>
      <c r="F6" s="46">
        <v>2.8427403314856864E-3</v>
      </c>
      <c r="G6" s="46">
        <v>1.6700986692776232E-3</v>
      </c>
      <c r="H6" s="46">
        <v>8.4103931665532473E-3</v>
      </c>
      <c r="I6" s="46">
        <v>2.4092757831895513E-5</v>
      </c>
      <c r="J6" s="46">
        <v>5.661707803595031E-4</v>
      </c>
      <c r="K6" s="46">
        <v>6.6705541061335403E-4</v>
      </c>
      <c r="L6" s="46">
        <v>7.4598126924775452E-5</v>
      </c>
      <c r="M6" s="46">
        <v>1.1216334257587085E-4</v>
      </c>
      <c r="N6" s="46">
        <v>7.7987544047162231E-5</v>
      </c>
      <c r="O6" s="46">
        <v>9.125517618462408E-5</v>
      </c>
      <c r="P6" s="46">
        <v>7.1131959377351169E-5</v>
      </c>
      <c r="Q6" s="46">
        <v>1.0203794233322698E-4</v>
      </c>
      <c r="R6" s="46">
        <v>1.0558718273364323E-4</v>
      </c>
      <c r="S6" s="46">
        <v>9.7858935928501066E-5</v>
      </c>
      <c r="T6" s="46">
        <v>9.6726129142871874E-5</v>
      </c>
      <c r="U6" s="46">
        <v>8.9313279257333231E-5</v>
      </c>
      <c r="V6" s="46">
        <v>2.7129304697845278E-3</v>
      </c>
      <c r="W6" s="46">
        <v>1.8795282140610334E-4</v>
      </c>
      <c r="X6" s="46">
        <v>6.8871122600664984E-5</v>
      </c>
      <c r="Y6" s="46">
        <v>1.7483529466409461E-4</v>
      </c>
      <c r="Z6" s="46">
        <v>1.0036135536438748E-4</v>
      </c>
      <c r="AA6" s="46">
        <v>2.2456217212903619E-4</v>
      </c>
      <c r="AB6" s="46">
        <v>1.2296823172703545E-4</v>
      </c>
      <c r="AC6" s="46">
        <v>8.3217068374431225E-5</v>
      </c>
      <c r="AD6" s="46">
        <v>1.9410040540842577E-4</v>
      </c>
      <c r="AE6" s="46">
        <v>6.4804423348358345E-4</v>
      </c>
      <c r="AF6" s="46">
        <v>6.3001595744188092E-4</v>
      </c>
      <c r="AG6" s="46">
        <v>5.7742893535048263E-3</v>
      </c>
      <c r="AH6" s="46">
        <v>7.1994890241995181E-3</v>
      </c>
      <c r="AI6" s="46">
        <v>1.6463357119985021E-3</v>
      </c>
      <c r="AJ6" s="46">
        <v>2.5231383214137089E-4</v>
      </c>
      <c r="AK6" s="46">
        <v>9.7115422116333588E-2</v>
      </c>
      <c r="AL6" s="46">
        <v>4.3067508813349892E-4</v>
      </c>
      <c r="AM6" s="47">
        <v>3.353359641981571E-3</v>
      </c>
    </row>
    <row r="7" spans="1:39" s="64" customFormat="1" ht="17" customHeight="1" x14ac:dyDescent="0.2">
      <c r="A7" s="44" t="s">
        <v>4</v>
      </c>
      <c r="B7" s="90" t="s">
        <v>60</v>
      </c>
      <c r="C7" s="46">
        <v>3.3219188092667349E-3</v>
      </c>
      <c r="D7" s="46">
        <v>3.0413070781624926E-3</v>
      </c>
      <c r="E7" s="46">
        <v>1.7165007470117072E-3</v>
      </c>
      <c r="F7" s="46">
        <v>0.16729293104884232</v>
      </c>
      <c r="G7" s="46">
        <v>4.1351727315141213E-3</v>
      </c>
      <c r="H7" s="46">
        <v>2.1124894214290704E-3</v>
      </c>
      <c r="I7" s="46">
        <v>1.5390838998810826E-4</v>
      </c>
      <c r="J7" s="46">
        <v>4.4735428070155599E-3</v>
      </c>
      <c r="K7" s="46">
        <v>5.033112717549906E-3</v>
      </c>
      <c r="L7" s="46">
        <v>8.3095524043765609E-4</v>
      </c>
      <c r="M7" s="46">
        <v>2.4570478901024518E-3</v>
      </c>
      <c r="N7" s="46">
        <v>1.6437271676842476E-3</v>
      </c>
      <c r="O7" s="46">
        <v>1.808263252911964E-3</v>
      </c>
      <c r="P7" s="46">
        <v>1.6163723183919571E-3</v>
      </c>
      <c r="Q7" s="46">
        <v>1.9637584156357532E-3</v>
      </c>
      <c r="R7" s="46">
        <v>4.3336054941581735E-3</v>
      </c>
      <c r="S7" s="46">
        <v>2.4606842331054432E-3</v>
      </c>
      <c r="T7" s="46">
        <v>2.103623310042321E-3</v>
      </c>
      <c r="U7" s="46">
        <v>2.9688208632574213E-3</v>
      </c>
      <c r="V7" s="46">
        <v>6.5896379706662485E-3</v>
      </c>
      <c r="W7" s="46">
        <v>4.2702838429210114E-3</v>
      </c>
      <c r="X7" s="46">
        <v>6.2803014632547909E-4</v>
      </c>
      <c r="Y7" s="46">
        <v>1.9921507308780966E-3</v>
      </c>
      <c r="Z7" s="46">
        <v>3.1021978360595004E-3</v>
      </c>
      <c r="AA7" s="46">
        <v>4.3358073609280545E-3</v>
      </c>
      <c r="AB7" s="46">
        <v>1.8174279685849799E-3</v>
      </c>
      <c r="AC7" s="46">
        <v>3.0603150244399603E-4</v>
      </c>
      <c r="AD7" s="46">
        <v>2.283754641567676E-3</v>
      </c>
      <c r="AE7" s="46">
        <v>1.4708150603541218E-3</v>
      </c>
      <c r="AF7" s="46">
        <v>4.5064529955743549E-3</v>
      </c>
      <c r="AG7" s="46">
        <v>1.1042675305240534E-3</v>
      </c>
      <c r="AH7" s="46">
        <v>3.7812257397646805E-3</v>
      </c>
      <c r="AI7" s="46">
        <v>1.9693839388822878E-2</v>
      </c>
      <c r="AJ7" s="46">
        <v>2.1613266842576534E-3</v>
      </c>
      <c r="AK7" s="46">
        <v>3.9681309869210191E-3</v>
      </c>
      <c r="AL7" s="46">
        <v>2.0402788877917306E-2</v>
      </c>
      <c r="AM7" s="47">
        <v>1.0028458229092868E-3</v>
      </c>
    </row>
    <row r="8" spans="1:39" s="64" customFormat="1" ht="17" customHeight="1" x14ac:dyDescent="0.2">
      <c r="A8" s="44" t="s">
        <v>5</v>
      </c>
      <c r="B8" s="90" t="s">
        <v>61</v>
      </c>
      <c r="C8" s="46">
        <v>2.9222991780942544E-2</v>
      </c>
      <c r="D8" s="46">
        <v>3.2180312448524761E-3</v>
      </c>
      <c r="E8" s="46">
        <v>1.4053273771976732E-2</v>
      </c>
      <c r="F8" s="46">
        <v>6.7526549837540516E-3</v>
      </c>
      <c r="G8" s="46">
        <v>0.22653846381038759</v>
      </c>
      <c r="H8" s="46">
        <v>1.7369582666647572E-2</v>
      </c>
      <c r="I8" s="46">
        <v>3.8039622827184139E-4</v>
      </c>
      <c r="J8" s="46">
        <v>6.5690602712371272E-3</v>
      </c>
      <c r="K8" s="46">
        <v>2.4807842024926981E-2</v>
      </c>
      <c r="L8" s="46">
        <v>1.9201890157937676E-3</v>
      </c>
      <c r="M8" s="46">
        <v>5.2801532924447534E-3</v>
      </c>
      <c r="N8" s="46">
        <v>5.6086531882631151E-3</v>
      </c>
      <c r="O8" s="46">
        <v>3.032565557799845E-3</v>
      </c>
      <c r="P8" s="46">
        <v>3.1001533800249052E-3</v>
      </c>
      <c r="Q8" s="46">
        <v>4.4852020519403077E-3</v>
      </c>
      <c r="R8" s="46">
        <v>5.6651636664287021E-3</v>
      </c>
      <c r="S8" s="46">
        <v>6.1839531595761646E-3</v>
      </c>
      <c r="T8" s="46">
        <v>4.8541663450419005E-3</v>
      </c>
      <c r="U8" s="46">
        <v>2.7855875710534436E-3</v>
      </c>
      <c r="V8" s="46">
        <v>5.6547293759502057E-2</v>
      </c>
      <c r="W8" s="46">
        <v>3.7717919437929646E-2</v>
      </c>
      <c r="X8" s="46">
        <v>5.407115849074739E-3</v>
      </c>
      <c r="Y8" s="46">
        <v>7.8465247596999094E-3</v>
      </c>
      <c r="Z8" s="46">
        <v>6.2255944840731176E-3</v>
      </c>
      <c r="AA8" s="46">
        <v>7.7289805588448626E-3</v>
      </c>
      <c r="AB8" s="46">
        <v>6.4730476411586114E-3</v>
      </c>
      <c r="AC8" s="46">
        <v>1.7079908474626419E-3</v>
      </c>
      <c r="AD8" s="46">
        <v>7.65142830525693E-3</v>
      </c>
      <c r="AE8" s="46">
        <v>9.8441400034770758E-3</v>
      </c>
      <c r="AF8" s="46">
        <v>3.2834677711001538E-3</v>
      </c>
      <c r="AG8" s="46">
        <v>1.0905301708805746E-2</v>
      </c>
      <c r="AH8" s="46">
        <v>6.9717148429450102E-3</v>
      </c>
      <c r="AI8" s="46">
        <v>1.7663694428875387E-2</v>
      </c>
      <c r="AJ8" s="46">
        <v>4.7711262571025958E-3</v>
      </c>
      <c r="AK8" s="46">
        <v>6.6809404041107126E-3</v>
      </c>
      <c r="AL8" s="46">
        <v>0.33189983589435451</v>
      </c>
      <c r="AM8" s="47">
        <v>2.3793685847516531E-3</v>
      </c>
    </row>
    <row r="9" spans="1:39" s="64" customFormat="1" ht="17" customHeight="1" x14ac:dyDescent="0.2">
      <c r="A9" s="44" t="s">
        <v>6</v>
      </c>
      <c r="B9" s="90" t="s">
        <v>62</v>
      </c>
      <c r="C9" s="46">
        <v>3.7444614192130896E-2</v>
      </c>
      <c r="D9" s="46">
        <v>9.0706660962141649E-3</v>
      </c>
      <c r="E9" s="46">
        <v>1.3360481164026501E-2</v>
      </c>
      <c r="F9" s="46">
        <v>0.12455112933560387</v>
      </c>
      <c r="G9" s="46">
        <v>3.0782170734077647E-2</v>
      </c>
      <c r="H9" s="46">
        <v>0.26726250422859826</v>
      </c>
      <c r="I9" s="46">
        <v>2.6840644668771983E-3</v>
      </c>
      <c r="J9" s="46">
        <v>0.15077867407011497</v>
      </c>
      <c r="K9" s="46">
        <v>2.6681632851508954E-2</v>
      </c>
      <c r="L9" s="46">
        <v>6.0844871960349873E-3</v>
      </c>
      <c r="M9" s="46">
        <v>7.4486324306490461E-3</v>
      </c>
      <c r="N9" s="46">
        <v>7.8505157203007016E-3</v>
      </c>
      <c r="O9" s="46">
        <v>7.477769095987844E-3</v>
      </c>
      <c r="P9" s="46">
        <v>5.6285416273084221E-3</v>
      </c>
      <c r="Q9" s="46">
        <v>2.2271931036007754E-2</v>
      </c>
      <c r="R9" s="46">
        <v>1.5914482468452687E-2</v>
      </c>
      <c r="S9" s="46">
        <v>1.2359258951856559E-2</v>
      </c>
      <c r="T9" s="46">
        <v>1.3456317394017939E-2</v>
      </c>
      <c r="U9" s="46">
        <v>1.8100811580354387E-2</v>
      </c>
      <c r="V9" s="46">
        <v>4.0784111576580635E-2</v>
      </c>
      <c r="W9" s="46">
        <v>7.5201598151248463E-3</v>
      </c>
      <c r="X9" s="46">
        <v>2.4602316894911567E-3</v>
      </c>
      <c r="Y9" s="46">
        <v>1.3022136742389752E-2</v>
      </c>
      <c r="Z9" s="46">
        <v>1.6167577943716878E-2</v>
      </c>
      <c r="AA9" s="46">
        <v>1.1131634803704354E-3</v>
      </c>
      <c r="AB9" s="46">
        <v>1.2950289311090674E-3</v>
      </c>
      <c r="AC9" s="46">
        <v>4.2945770935134872E-4</v>
      </c>
      <c r="AD9" s="46">
        <v>2.1424144364210326E-3</v>
      </c>
      <c r="AE9" s="46">
        <v>2.4146319508364972E-3</v>
      </c>
      <c r="AF9" s="46">
        <v>1.9224227204520869E-3</v>
      </c>
      <c r="AG9" s="46">
        <v>1.670942628175151E-2</v>
      </c>
      <c r="AH9" s="46">
        <v>0.13342388261810725</v>
      </c>
      <c r="AI9" s="46">
        <v>3.9909726796431497E-3</v>
      </c>
      <c r="AJ9" s="46">
        <v>4.7612748534488752E-3</v>
      </c>
      <c r="AK9" s="46">
        <v>9.7306016044252479E-3</v>
      </c>
      <c r="AL9" s="46">
        <v>1.7474440789978913E-2</v>
      </c>
      <c r="AM9" s="47">
        <v>4.1196922383386131E-3</v>
      </c>
    </row>
    <row r="10" spans="1:39" s="64" customFormat="1" ht="17" customHeight="1" x14ac:dyDescent="0.2">
      <c r="A10" s="44" t="s">
        <v>7</v>
      </c>
      <c r="B10" s="90" t="s">
        <v>63</v>
      </c>
      <c r="C10" s="46">
        <v>1.04196073532441E-2</v>
      </c>
      <c r="D10" s="46">
        <v>1.7555893140566381E-2</v>
      </c>
      <c r="E10" s="46">
        <v>5.2180290359174954E-3</v>
      </c>
      <c r="F10" s="46">
        <v>4.5514720387757716E-3</v>
      </c>
      <c r="G10" s="46">
        <v>4.362525967657363E-3</v>
      </c>
      <c r="H10" s="46">
        <v>1.2326466673661289E-2</v>
      </c>
      <c r="I10" s="46">
        <v>3.5280441541730947E-2</v>
      </c>
      <c r="J10" s="46">
        <v>2.6925720509576707E-3</v>
      </c>
      <c r="K10" s="46">
        <v>1.5299591159191866E-2</v>
      </c>
      <c r="L10" s="46">
        <v>1.790048059555837E-2</v>
      </c>
      <c r="M10" s="46">
        <v>5.8169005881636799E-3</v>
      </c>
      <c r="N10" s="46">
        <v>5.2942116927833308E-3</v>
      </c>
      <c r="O10" s="46">
        <v>2.6573075473301662E-3</v>
      </c>
      <c r="P10" s="46">
        <v>2.8282955555439995E-3</v>
      </c>
      <c r="Q10" s="46">
        <v>2.252865435161512E-3</v>
      </c>
      <c r="R10" s="46">
        <v>2.4849540903149896E-3</v>
      </c>
      <c r="S10" s="46">
        <v>2.6650161405662831E-3</v>
      </c>
      <c r="T10" s="46">
        <v>1.7610200918922339E-3</v>
      </c>
      <c r="U10" s="46">
        <v>3.2052630319593144E-3</v>
      </c>
      <c r="V10" s="46">
        <v>5.074216636642483E-3</v>
      </c>
      <c r="W10" s="46">
        <v>7.2165931934360166E-3</v>
      </c>
      <c r="X10" s="46">
        <v>2.2067858721016832E-2</v>
      </c>
      <c r="Y10" s="46">
        <v>1.1105821024591997E-2</v>
      </c>
      <c r="Z10" s="46">
        <v>1.0208355452127628E-2</v>
      </c>
      <c r="AA10" s="46">
        <v>3.0381034679968898E-3</v>
      </c>
      <c r="AB10" s="46">
        <v>1.9879179611781775E-3</v>
      </c>
      <c r="AC10" s="46">
        <v>6.9217189911912865E-4</v>
      </c>
      <c r="AD10" s="46">
        <v>4.3067968617313976E-2</v>
      </c>
      <c r="AE10" s="46">
        <v>1.805061919373567E-3</v>
      </c>
      <c r="AF10" s="46">
        <v>5.6203467121714451E-3</v>
      </c>
      <c r="AG10" s="46">
        <v>3.4197204554768735E-3</v>
      </c>
      <c r="AH10" s="46">
        <v>2.6021751750463676E-3</v>
      </c>
      <c r="AI10" s="46">
        <v>3.52734202130964E-3</v>
      </c>
      <c r="AJ10" s="46">
        <v>2.051942535037756E-3</v>
      </c>
      <c r="AK10" s="46">
        <v>4.3040426447247494E-3</v>
      </c>
      <c r="AL10" s="46">
        <v>3.5679694841024485E-3</v>
      </c>
      <c r="AM10" s="47">
        <v>7.2832291219436535E-3</v>
      </c>
    </row>
    <row r="11" spans="1:39" s="64" customFormat="1" ht="17" customHeight="1" x14ac:dyDescent="0.2">
      <c r="A11" s="44" t="s">
        <v>8</v>
      </c>
      <c r="B11" s="90" t="s">
        <v>64</v>
      </c>
      <c r="C11" s="46">
        <v>1.2182104018314164E-2</v>
      </c>
      <c r="D11" s="46">
        <v>4.0175691324157298E-3</v>
      </c>
      <c r="E11" s="46">
        <v>1.3659620330366811E-2</v>
      </c>
      <c r="F11" s="46">
        <v>7.8754784468379174E-3</v>
      </c>
      <c r="G11" s="46">
        <v>1.6140018116699011E-2</v>
      </c>
      <c r="H11" s="46">
        <v>2.5089595789641914E-2</v>
      </c>
      <c r="I11" s="46">
        <v>3.0711043363326426E-4</v>
      </c>
      <c r="J11" s="46">
        <v>0.12840168332982319</v>
      </c>
      <c r="K11" s="46">
        <v>7.8612657513255652E-3</v>
      </c>
      <c r="L11" s="46">
        <v>1.4747596704021207E-3</v>
      </c>
      <c r="M11" s="46">
        <v>4.7027474954898741E-3</v>
      </c>
      <c r="N11" s="46">
        <v>6.038323036923276E-3</v>
      </c>
      <c r="O11" s="46">
        <v>1.3792697863902319E-2</v>
      </c>
      <c r="P11" s="46">
        <v>8.0541444507212581E-3</v>
      </c>
      <c r="Q11" s="46">
        <v>2.2952731762948129E-2</v>
      </c>
      <c r="R11" s="46">
        <v>1.3622524423869515E-2</v>
      </c>
      <c r="S11" s="46">
        <v>2.5880614279786038E-2</v>
      </c>
      <c r="T11" s="46">
        <v>3.1602390624314976E-2</v>
      </c>
      <c r="U11" s="46">
        <v>4.5732953739505547E-2</v>
      </c>
      <c r="V11" s="46">
        <v>4.4770033823044099E-2</v>
      </c>
      <c r="W11" s="46">
        <v>1.1232847250209566E-2</v>
      </c>
      <c r="X11" s="46">
        <v>1.2026395693836094E-3</v>
      </c>
      <c r="Y11" s="46">
        <v>3.2085973998131401E-2</v>
      </c>
      <c r="Z11" s="46">
        <v>1.5566639708089393E-2</v>
      </c>
      <c r="AA11" s="46">
        <v>4.1700767464773652E-3</v>
      </c>
      <c r="AB11" s="46">
        <v>3.345481776927802E-3</v>
      </c>
      <c r="AC11" s="46">
        <v>1.083390108919232E-3</v>
      </c>
      <c r="AD11" s="46">
        <v>4.3220059756414238E-3</v>
      </c>
      <c r="AE11" s="46">
        <v>4.5904154213419696E-3</v>
      </c>
      <c r="AF11" s="46">
        <v>2.5630824874512937E-3</v>
      </c>
      <c r="AG11" s="46">
        <v>6.7620196187484095E-3</v>
      </c>
      <c r="AH11" s="46">
        <v>3.3367202271487283E-3</v>
      </c>
      <c r="AI11" s="46">
        <v>6.6187374629653106E-3</v>
      </c>
      <c r="AJ11" s="46">
        <v>6.2279938600775936E-3</v>
      </c>
      <c r="AK11" s="46">
        <v>3.434090677817624E-3</v>
      </c>
      <c r="AL11" s="46">
        <v>3.5816342901625484E-2</v>
      </c>
      <c r="AM11" s="47">
        <v>2.4847347933327334E-3</v>
      </c>
    </row>
    <row r="12" spans="1:39" s="64" customFormat="1" ht="17" customHeight="1" x14ac:dyDescent="0.2">
      <c r="A12" s="44" t="s">
        <v>9</v>
      </c>
      <c r="B12" s="90" t="s">
        <v>65</v>
      </c>
      <c r="C12" s="46">
        <v>2.3045477758614763E-3</v>
      </c>
      <c r="D12" s="46">
        <v>4.5676052693852473E-4</v>
      </c>
      <c r="E12" s="46">
        <v>1.5632706471083136E-3</v>
      </c>
      <c r="F12" s="46">
        <v>8.527031451890368E-4</v>
      </c>
      <c r="G12" s="46">
        <v>1.5489984310230506E-3</v>
      </c>
      <c r="H12" s="46">
        <v>6.2315630421553676E-3</v>
      </c>
      <c r="I12" s="46">
        <v>7.8835572213013837E-4</v>
      </c>
      <c r="J12" s="46">
        <v>2.4082968277905443E-3</v>
      </c>
      <c r="K12" s="46">
        <v>4.5243365351838691E-2</v>
      </c>
      <c r="L12" s="46">
        <v>5.5816957131284975E-3</v>
      </c>
      <c r="M12" s="46">
        <v>1.1663418059622125E-2</v>
      </c>
      <c r="N12" s="46">
        <v>5.265705757196165E-3</v>
      </c>
      <c r="O12" s="46">
        <v>5.9917247592593051E-3</v>
      </c>
      <c r="P12" s="46">
        <v>6.4135757601931085E-3</v>
      </c>
      <c r="Q12" s="46">
        <v>5.8047418622594812E-3</v>
      </c>
      <c r="R12" s="46">
        <v>2.4615410260772404E-2</v>
      </c>
      <c r="S12" s="46">
        <v>5.4603081088616398E-3</v>
      </c>
      <c r="T12" s="46">
        <v>3.587065595205365E-3</v>
      </c>
      <c r="U12" s="46">
        <v>9.3950804991004572E-3</v>
      </c>
      <c r="V12" s="46">
        <v>4.8950219516268713E-3</v>
      </c>
      <c r="W12" s="46">
        <v>3.3160079992947351E-2</v>
      </c>
      <c r="X12" s="46">
        <v>1.0646518244228128E-3</v>
      </c>
      <c r="Y12" s="46">
        <v>6.0813773220166987E-3</v>
      </c>
      <c r="Z12" s="46">
        <v>7.5298958744887158E-4</v>
      </c>
      <c r="AA12" s="46">
        <v>4.3431765651327921E-4</v>
      </c>
      <c r="AB12" s="46">
        <v>3.4479604741216488E-4</v>
      </c>
      <c r="AC12" s="46">
        <v>5.7828829643111863E-4</v>
      </c>
      <c r="AD12" s="46">
        <v>7.2519574257589843E-4</v>
      </c>
      <c r="AE12" s="46">
        <v>3.8630142527488841E-4</v>
      </c>
      <c r="AF12" s="46">
        <v>6.4338905253294172E-4</v>
      </c>
      <c r="AG12" s="46">
        <v>1.5446908280459073E-3</v>
      </c>
      <c r="AH12" s="46">
        <v>9.5053966155770589E-4</v>
      </c>
      <c r="AI12" s="46">
        <v>5.8858345437081772E-4</v>
      </c>
      <c r="AJ12" s="46">
        <v>8.0420756177574184E-4</v>
      </c>
      <c r="AK12" s="46">
        <v>1.0301307463532036E-3</v>
      </c>
      <c r="AL12" s="46">
        <v>4.2542322516688049E-3</v>
      </c>
      <c r="AM12" s="47">
        <v>2.4643048773815381E-3</v>
      </c>
    </row>
    <row r="13" spans="1:39" s="64" customFormat="1" ht="17" customHeight="1" x14ac:dyDescent="0.2">
      <c r="A13" s="44" t="s">
        <v>10</v>
      </c>
      <c r="B13" s="90" t="s">
        <v>66</v>
      </c>
      <c r="C13" s="46">
        <v>5.8961066178456136E-4</v>
      </c>
      <c r="D13" s="46">
        <v>2.227588723921186E-3</v>
      </c>
      <c r="E13" s="46">
        <v>1.0023223283267008E-3</v>
      </c>
      <c r="F13" s="46">
        <v>4.746981198649827E-4</v>
      </c>
      <c r="G13" s="46">
        <v>6.5754746040090515E-3</v>
      </c>
      <c r="H13" s="46">
        <v>1.4532263367594046E-3</v>
      </c>
      <c r="I13" s="46">
        <v>9.1800412578198719E-5</v>
      </c>
      <c r="J13" s="46">
        <v>2.1474194214182157E-3</v>
      </c>
      <c r="K13" s="46">
        <v>4.8924950141946569E-3</v>
      </c>
      <c r="L13" s="46">
        <v>0.30560222202140724</v>
      </c>
      <c r="M13" s="46">
        <v>1.5481798804133689E-3</v>
      </c>
      <c r="N13" s="46">
        <v>0.12753463547964933</v>
      </c>
      <c r="O13" s="46">
        <v>5.6683016063036551E-2</v>
      </c>
      <c r="P13" s="46">
        <v>5.9222921606354374E-2</v>
      </c>
      <c r="Q13" s="46">
        <v>2.2465589709954919E-2</v>
      </c>
      <c r="R13" s="46">
        <v>4.3233134077273975E-3</v>
      </c>
      <c r="S13" s="46">
        <v>3.5705034327145987E-2</v>
      </c>
      <c r="T13" s="46">
        <v>7.2833984413342287E-3</v>
      </c>
      <c r="U13" s="46">
        <v>4.0631420771784346E-2</v>
      </c>
      <c r="V13" s="46">
        <v>4.7250761555409724E-3</v>
      </c>
      <c r="W13" s="46">
        <v>1.9183702894891359E-2</v>
      </c>
      <c r="X13" s="46">
        <v>7.2598893265715789E-4</v>
      </c>
      <c r="Y13" s="46">
        <v>1.732803180526034E-3</v>
      </c>
      <c r="Z13" s="46">
        <v>3.4020517425061621E-4</v>
      </c>
      <c r="AA13" s="46">
        <v>4.870483391808624E-4</v>
      </c>
      <c r="AB13" s="46">
        <v>3.5162377555039991E-4</v>
      </c>
      <c r="AC13" s="46">
        <v>3.634402660506916E-4</v>
      </c>
      <c r="AD13" s="46">
        <v>1.2250378152404004E-3</v>
      </c>
      <c r="AE13" s="46">
        <v>4.2831788536665369E-4</v>
      </c>
      <c r="AF13" s="46">
        <v>7.4833708251692316E-4</v>
      </c>
      <c r="AG13" s="46">
        <v>4.4567782193393791E-4</v>
      </c>
      <c r="AH13" s="46">
        <v>3.447296314585416E-4</v>
      </c>
      <c r="AI13" s="46">
        <v>4.7366150591036281E-4</v>
      </c>
      <c r="AJ13" s="46">
        <v>1.4278516370620209E-3</v>
      </c>
      <c r="AK13" s="46">
        <v>4.9218429003321576E-4</v>
      </c>
      <c r="AL13" s="46">
        <v>1.4866066994443303E-3</v>
      </c>
      <c r="AM13" s="47">
        <v>2.2560674409611292E-3</v>
      </c>
    </row>
    <row r="14" spans="1:39" s="64" customFormat="1" ht="17" customHeight="1" x14ac:dyDescent="0.2">
      <c r="A14" s="44" t="s">
        <v>11</v>
      </c>
      <c r="B14" s="90" t="s">
        <v>67</v>
      </c>
      <c r="C14" s="46">
        <v>4.3030902689771472E-4</v>
      </c>
      <c r="D14" s="46">
        <v>8.6693072093249341E-4</v>
      </c>
      <c r="E14" s="46">
        <v>1.7912349960439702E-3</v>
      </c>
      <c r="F14" s="46">
        <v>3.8063137513271621E-4</v>
      </c>
      <c r="G14" s="46">
        <v>2.8383634594073008E-3</v>
      </c>
      <c r="H14" s="46">
        <v>4.9993624891871849E-3</v>
      </c>
      <c r="I14" s="46">
        <v>8.2217700556727825E-5</v>
      </c>
      <c r="J14" s="46">
        <v>2.9549503603505181E-3</v>
      </c>
      <c r="K14" s="46">
        <v>1.3296198787931297E-2</v>
      </c>
      <c r="L14" s="46">
        <v>1.129975309649423E-2</v>
      </c>
      <c r="M14" s="46">
        <v>0.48482718848871131</v>
      </c>
      <c r="N14" s="46">
        <v>5.3790271681303022E-2</v>
      </c>
      <c r="O14" s="46">
        <v>3.4184881858750397E-2</v>
      </c>
      <c r="P14" s="46">
        <v>2.0725033629183199E-2</v>
      </c>
      <c r="Q14" s="46">
        <v>3.6081877341606956E-2</v>
      </c>
      <c r="R14" s="46">
        <v>4.3202005552932361E-2</v>
      </c>
      <c r="S14" s="46">
        <v>6.5841305902056474E-2</v>
      </c>
      <c r="T14" s="46">
        <v>2.701807610846416E-2</v>
      </c>
      <c r="U14" s="46">
        <v>3.0075011527506169E-2</v>
      </c>
      <c r="V14" s="46">
        <v>1.5795252111852637E-2</v>
      </c>
      <c r="W14" s="46">
        <v>1.163990592978508E-2</v>
      </c>
      <c r="X14" s="46">
        <v>8.4333352575386962E-4</v>
      </c>
      <c r="Y14" s="46">
        <v>1.3833046453574701E-3</v>
      </c>
      <c r="Z14" s="46">
        <v>3.2802708285527477E-4</v>
      </c>
      <c r="AA14" s="46">
        <v>3.5949693175696434E-4</v>
      </c>
      <c r="AB14" s="46">
        <v>3.5786835328020848E-4</v>
      </c>
      <c r="AC14" s="46">
        <v>2.4476822438426087E-4</v>
      </c>
      <c r="AD14" s="46">
        <v>7.6445995137106298E-4</v>
      </c>
      <c r="AE14" s="46">
        <v>4.9076532473722419E-4</v>
      </c>
      <c r="AF14" s="46">
        <v>7.0300741664022629E-4</v>
      </c>
      <c r="AG14" s="46">
        <v>6.4127850472054033E-4</v>
      </c>
      <c r="AH14" s="46">
        <v>1.9678461985682561E-3</v>
      </c>
      <c r="AI14" s="46">
        <v>6.7179782272797713E-4</v>
      </c>
      <c r="AJ14" s="46">
        <v>1.401413161022461E-3</v>
      </c>
      <c r="AK14" s="46">
        <v>6.9737126128830383E-4</v>
      </c>
      <c r="AL14" s="46">
        <v>2.5126348678899822E-3</v>
      </c>
      <c r="AM14" s="47">
        <v>2.3658902818245002E-3</v>
      </c>
    </row>
    <row r="15" spans="1:39" s="64" customFormat="1" ht="17" customHeight="1" x14ac:dyDescent="0.2">
      <c r="A15" s="44" t="s">
        <v>12</v>
      </c>
      <c r="B15" s="90" t="s">
        <v>68</v>
      </c>
      <c r="C15" s="46">
        <v>2.1227048853742522E-3</v>
      </c>
      <c r="D15" s="46">
        <v>4.3115241237495321E-3</v>
      </c>
      <c r="E15" s="46">
        <v>6.6779731372099771E-3</v>
      </c>
      <c r="F15" s="46">
        <v>1.1542269218919247E-3</v>
      </c>
      <c r="G15" s="46">
        <v>8.012059947522401E-3</v>
      </c>
      <c r="H15" s="46">
        <v>9.6327816415887543E-3</v>
      </c>
      <c r="I15" s="46">
        <v>3.6757519359323826E-4</v>
      </c>
      <c r="J15" s="46">
        <v>4.7983749053105039E-3</v>
      </c>
      <c r="K15" s="46">
        <v>7.4559528189918111E-3</v>
      </c>
      <c r="L15" s="46">
        <v>1.8805950319066302E-3</v>
      </c>
      <c r="M15" s="46">
        <v>3.3463905081255016E-3</v>
      </c>
      <c r="N15" s="46">
        <v>5.02688356902255E-2</v>
      </c>
      <c r="O15" s="46">
        <v>1.5122432027585193E-2</v>
      </c>
      <c r="P15" s="46">
        <v>1.7716749594372753E-2</v>
      </c>
      <c r="Q15" s="46">
        <v>2.8574167001751829E-2</v>
      </c>
      <c r="R15" s="46">
        <v>1.1239171247924539E-2</v>
      </c>
      <c r="S15" s="46">
        <v>2.1109191350759442E-2</v>
      </c>
      <c r="T15" s="46">
        <v>2.1772135059224991E-2</v>
      </c>
      <c r="U15" s="46">
        <v>6.7134551175972905E-3</v>
      </c>
      <c r="V15" s="46">
        <v>1.2105354536348039E-2</v>
      </c>
      <c r="W15" s="46">
        <v>5.080631733917787E-2</v>
      </c>
      <c r="X15" s="46">
        <v>1.9588666443970332E-3</v>
      </c>
      <c r="Y15" s="46">
        <v>3.5284496145430865E-3</v>
      </c>
      <c r="Z15" s="46">
        <v>7.393290860301634E-4</v>
      </c>
      <c r="AA15" s="46">
        <v>2.0879526589790234E-3</v>
      </c>
      <c r="AB15" s="46">
        <v>6.3671383830152392E-4</v>
      </c>
      <c r="AC15" s="46">
        <v>9.8509877880215537E-4</v>
      </c>
      <c r="AD15" s="46">
        <v>1.866792980978526E-3</v>
      </c>
      <c r="AE15" s="46">
        <v>8.6367715235435751E-4</v>
      </c>
      <c r="AF15" s="46">
        <v>2.394332196190336E-3</v>
      </c>
      <c r="AG15" s="46">
        <v>9.9608514214853325E-4</v>
      </c>
      <c r="AH15" s="46">
        <v>1.0324237885066198E-3</v>
      </c>
      <c r="AI15" s="46">
        <v>1.7595618341769794E-3</v>
      </c>
      <c r="AJ15" s="46">
        <v>1.3387868069006633E-3</v>
      </c>
      <c r="AK15" s="46">
        <v>2.2791627816221172E-3</v>
      </c>
      <c r="AL15" s="46">
        <v>2.648405992395496E-3</v>
      </c>
      <c r="AM15" s="47">
        <v>2.7904619503978344E-3</v>
      </c>
    </row>
    <row r="16" spans="1:39" s="64" customFormat="1" ht="17" customHeight="1" x14ac:dyDescent="0.2">
      <c r="A16" s="44" t="s">
        <v>13</v>
      </c>
      <c r="B16" s="90" t="s">
        <v>69</v>
      </c>
      <c r="C16" s="46">
        <v>2.6036911448804273E-4</v>
      </c>
      <c r="D16" s="46">
        <v>2.4851994128704553E-3</v>
      </c>
      <c r="E16" s="46">
        <v>3.4571957202591283E-4</v>
      </c>
      <c r="F16" s="46">
        <v>2.8725400466501953E-4</v>
      </c>
      <c r="G16" s="46">
        <v>3.8889790913890449E-4</v>
      </c>
      <c r="H16" s="46">
        <v>4.7617524374363429E-4</v>
      </c>
      <c r="I16" s="46">
        <v>7.5454190705139248E-5</v>
      </c>
      <c r="J16" s="46">
        <v>6.2928078085437939E-4</v>
      </c>
      <c r="K16" s="46">
        <v>1.8607615544235054E-3</v>
      </c>
      <c r="L16" s="46">
        <v>4.0490044446892236E-4</v>
      </c>
      <c r="M16" s="46">
        <v>3.1200033185460726E-4</v>
      </c>
      <c r="N16" s="46">
        <v>1.1794812134838055E-3</v>
      </c>
      <c r="O16" s="46">
        <v>0.1142497600357059</v>
      </c>
      <c r="P16" s="46">
        <v>2.4898385759723963E-2</v>
      </c>
      <c r="Q16" s="46">
        <v>1.6095586551766395E-2</v>
      </c>
      <c r="R16" s="46">
        <v>1.6488723512626537E-3</v>
      </c>
      <c r="S16" s="46">
        <v>1.3149063016650564E-2</v>
      </c>
      <c r="T16" s="46">
        <v>2.0099007357876997E-3</v>
      </c>
      <c r="U16" s="46">
        <v>6.3497478775082928E-3</v>
      </c>
      <c r="V16" s="46">
        <v>4.7602462356237743E-4</v>
      </c>
      <c r="W16" s="46">
        <v>4.9499309533679366E-3</v>
      </c>
      <c r="X16" s="46">
        <v>5.5224741477884654E-4</v>
      </c>
      <c r="Y16" s="46">
        <v>1.1291307389600947E-2</v>
      </c>
      <c r="Z16" s="46">
        <v>5.5475808124792649E-4</v>
      </c>
      <c r="AA16" s="46">
        <v>5.2252695543643368E-4</v>
      </c>
      <c r="AB16" s="46">
        <v>7.489602366318103E-4</v>
      </c>
      <c r="AC16" s="46">
        <v>2.6939098500185145E-4</v>
      </c>
      <c r="AD16" s="46">
        <v>9.5410686193606216E-4</v>
      </c>
      <c r="AE16" s="46">
        <v>9.7572376232782745E-4</v>
      </c>
      <c r="AF16" s="46">
        <v>7.6998332860279842E-4</v>
      </c>
      <c r="AG16" s="46">
        <v>7.328216814790746E-4</v>
      </c>
      <c r="AH16" s="46">
        <v>4.2171943363782463E-4</v>
      </c>
      <c r="AI16" s="46">
        <v>5.153433236562829E-4</v>
      </c>
      <c r="AJ16" s="46">
        <v>6.2214213607153694E-3</v>
      </c>
      <c r="AK16" s="46">
        <v>4.2734948081034021E-4</v>
      </c>
      <c r="AL16" s="46">
        <v>3.360237821934049E-4</v>
      </c>
      <c r="AM16" s="47">
        <v>3.9509163399321695E-4</v>
      </c>
    </row>
    <row r="17" spans="1:39" s="64" customFormat="1" ht="17" customHeight="1" x14ac:dyDescent="0.2">
      <c r="A17" s="44" t="s">
        <v>14</v>
      </c>
      <c r="B17" s="90" t="s">
        <v>70</v>
      </c>
      <c r="C17" s="46">
        <v>2.9437168627265809E-4</v>
      </c>
      <c r="D17" s="46">
        <v>8.535788294031652E-4</v>
      </c>
      <c r="E17" s="46">
        <v>4.2398569226869006E-4</v>
      </c>
      <c r="F17" s="46">
        <v>3.3278686141478456E-4</v>
      </c>
      <c r="G17" s="46">
        <v>4.1724087469252049E-4</v>
      </c>
      <c r="H17" s="46">
        <v>5.7327005233270552E-4</v>
      </c>
      <c r="I17" s="46">
        <v>8.6087992004781736E-5</v>
      </c>
      <c r="J17" s="46">
        <v>2.1660564295705662E-3</v>
      </c>
      <c r="K17" s="46">
        <v>1.7493600041119796E-3</v>
      </c>
      <c r="L17" s="46">
        <v>4.2251552128099947E-4</v>
      </c>
      <c r="M17" s="46">
        <v>5.5447108736357607E-4</v>
      </c>
      <c r="N17" s="46">
        <v>8.6715319264897344E-4</v>
      </c>
      <c r="O17" s="46">
        <v>4.2325280067243079E-3</v>
      </c>
      <c r="P17" s="46">
        <v>7.4232322420439381E-2</v>
      </c>
      <c r="Q17" s="46">
        <v>2.1969517737546657E-3</v>
      </c>
      <c r="R17" s="46">
        <v>2.4895787658980578E-3</v>
      </c>
      <c r="S17" s="46">
        <v>1.6838502685299569E-3</v>
      </c>
      <c r="T17" s="46">
        <v>1.3379536957080411E-3</v>
      </c>
      <c r="U17" s="46">
        <v>1.0876279399165154E-3</v>
      </c>
      <c r="V17" s="46">
        <v>5.3954547946783382E-4</v>
      </c>
      <c r="W17" s="46">
        <v>8.9893292204790674E-4</v>
      </c>
      <c r="X17" s="46">
        <v>5.744971336719846E-4</v>
      </c>
      <c r="Y17" s="46">
        <v>1.7843705114157734E-3</v>
      </c>
      <c r="Z17" s="46">
        <v>5.8936099357200845E-4</v>
      </c>
      <c r="AA17" s="46">
        <v>6.3192112476379697E-4</v>
      </c>
      <c r="AB17" s="46">
        <v>9.7167387522302398E-4</v>
      </c>
      <c r="AC17" s="46">
        <v>2.7346717797752416E-4</v>
      </c>
      <c r="AD17" s="46">
        <v>1.028033486002773E-3</v>
      </c>
      <c r="AE17" s="46">
        <v>1.2763079028541493E-3</v>
      </c>
      <c r="AF17" s="46">
        <v>6.8978993142688018E-4</v>
      </c>
      <c r="AG17" s="46">
        <v>8.5291843635967673E-4</v>
      </c>
      <c r="AH17" s="46">
        <v>4.2630351364594251E-4</v>
      </c>
      <c r="AI17" s="46">
        <v>6.5000711009113128E-4</v>
      </c>
      <c r="AJ17" s="46">
        <v>8.5402763729795772E-3</v>
      </c>
      <c r="AK17" s="46">
        <v>4.149894500395359E-4</v>
      </c>
      <c r="AL17" s="46">
        <v>3.2384144440235498E-4</v>
      </c>
      <c r="AM17" s="47">
        <v>3.885082439264509E-4</v>
      </c>
    </row>
    <row r="18" spans="1:39" s="64" customFormat="1" ht="17" customHeight="1" x14ac:dyDescent="0.2">
      <c r="A18" s="44" t="s">
        <v>15</v>
      </c>
      <c r="B18" s="90" t="s">
        <v>71</v>
      </c>
      <c r="C18" s="46">
        <v>1.9466650410775166E-4</v>
      </c>
      <c r="D18" s="46">
        <v>2.5642187775089297E-4</v>
      </c>
      <c r="E18" s="46">
        <v>2.4810280159030996E-4</v>
      </c>
      <c r="F18" s="46">
        <v>2.1993896719091536E-4</v>
      </c>
      <c r="G18" s="46">
        <v>2.1843093506503742E-4</v>
      </c>
      <c r="H18" s="46">
        <v>2.8493673732182351E-4</v>
      </c>
      <c r="I18" s="46">
        <v>3.9412200555701198E-5</v>
      </c>
      <c r="J18" s="46">
        <v>2.3413659702899986E-4</v>
      </c>
      <c r="K18" s="46">
        <v>2.8330696958902575E-4</v>
      </c>
      <c r="L18" s="46">
        <v>1.1976338277544616E-4</v>
      </c>
      <c r="M18" s="46">
        <v>1.7938751585683295E-4</v>
      </c>
      <c r="N18" s="46">
        <v>1.9260896278000945E-4</v>
      </c>
      <c r="O18" s="46">
        <v>3.1325323228174988E-3</v>
      </c>
      <c r="P18" s="46">
        <v>3.5006433838081436E-3</v>
      </c>
      <c r="Q18" s="46">
        <v>8.2111109639587815E-2</v>
      </c>
      <c r="R18" s="46">
        <v>2.955958399938348E-4</v>
      </c>
      <c r="S18" s="46">
        <v>7.9701580378885328E-4</v>
      </c>
      <c r="T18" s="46">
        <v>1.1919988402120383E-3</v>
      </c>
      <c r="U18" s="46">
        <v>5.0226900802922839E-4</v>
      </c>
      <c r="V18" s="46">
        <v>4.0066268947221004E-4</v>
      </c>
      <c r="W18" s="46">
        <v>5.3501097153057424E-4</v>
      </c>
      <c r="X18" s="46">
        <v>2.497149092008664E-4</v>
      </c>
      <c r="Y18" s="46">
        <v>7.932513774620754E-4</v>
      </c>
      <c r="Z18" s="46">
        <v>3.3475066612644397E-4</v>
      </c>
      <c r="AA18" s="46">
        <v>1.1720105265122511E-3</v>
      </c>
      <c r="AB18" s="46">
        <v>4.8741596916990155E-4</v>
      </c>
      <c r="AC18" s="46">
        <v>1.2944218361551034E-4</v>
      </c>
      <c r="AD18" s="46">
        <v>5.101449834108518E-4</v>
      </c>
      <c r="AE18" s="46">
        <v>6.5225319903939314E-4</v>
      </c>
      <c r="AF18" s="46">
        <v>2.4350884522607989E-3</v>
      </c>
      <c r="AG18" s="46">
        <v>4.7440045393354444E-4</v>
      </c>
      <c r="AH18" s="46">
        <v>9.9940344371316821E-3</v>
      </c>
      <c r="AI18" s="46">
        <v>3.8937895050973604E-4</v>
      </c>
      <c r="AJ18" s="46">
        <v>3.4958203741361302E-3</v>
      </c>
      <c r="AK18" s="46">
        <v>9.8509305315713823E-4</v>
      </c>
      <c r="AL18" s="46">
        <v>1.8738429222800626E-2</v>
      </c>
      <c r="AM18" s="47">
        <v>3.9676384186897314E-4</v>
      </c>
    </row>
    <row r="19" spans="1:39" s="64" customFormat="1" ht="17" customHeight="1" x14ac:dyDescent="0.2">
      <c r="A19" s="44" t="s">
        <v>16</v>
      </c>
      <c r="B19" s="90" t="s">
        <v>72</v>
      </c>
      <c r="C19" s="46">
        <v>5.2121608522403022E-4</v>
      </c>
      <c r="D19" s="46">
        <v>9.7647424178751391E-4</v>
      </c>
      <c r="E19" s="46">
        <v>7.477894039001618E-4</v>
      </c>
      <c r="F19" s="46">
        <v>5.8227486708272596E-4</v>
      </c>
      <c r="G19" s="46">
        <v>6.4457233180871131E-4</v>
      </c>
      <c r="H19" s="46">
        <v>9.7607950369343899E-4</v>
      </c>
      <c r="I19" s="46">
        <v>1.2982318392030953E-4</v>
      </c>
      <c r="J19" s="46">
        <v>7.528413809298098E-4</v>
      </c>
      <c r="K19" s="46">
        <v>9.8904445703333296E-4</v>
      </c>
      <c r="L19" s="46">
        <v>3.8876787706812829E-4</v>
      </c>
      <c r="M19" s="46">
        <v>6.4468420075989186E-4</v>
      </c>
      <c r="N19" s="46">
        <v>8.0536828066664727E-3</v>
      </c>
      <c r="O19" s="46">
        <v>1.8669694554507871E-2</v>
      </c>
      <c r="P19" s="46">
        <v>1.6105884414540177E-2</v>
      </c>
      <c r="Q19" s="46">
        <v>0.10572407365312572</v>
      </c>
      <c r="R19" s="46">
        <v>0.24554413302818268</v>
      </c>
      <c r="S19" s="46">
        <v>7.1429435569697844E-2</v>
      </c>
      <c r="T19" s="46">
        <v>0.29204627840181768</v>
      </c>
      <c r="U19" s="46">
        <v>1.6396798361249694E-2</v>
      </c>
      <c r="V19" s="46">
        <v>3.0833180893920613E-3</v>
      </c>
      <c r="W19" s="46">
        <v>2.3971478353995304E-3</v>
      </c>
      <c r="X19" s="46">
        <v>9.5808373096435728E-4</v>
      </c>
      <c r="Y19" s="46">
        <v>2.6185848073157171E-3</v>
      </c>
      <c r="Z19" s="46">
        <v>1.0291262136961285E-3</v>
      </c>
      <c r="AA19" s="46">
        <v>1.1538386291909816E-3</v>
      </c>
      <c r="AB19" s="46">
        <v>1.7264870681989476E-3</v>
      </c>
      <c r="AC19" s="46">
        <v>4.7434395180117277E-4</v>
      </c>
      <c r="AD19" s="46">
        <v>1.8571340478132671E-3</v>
      </c>
      <c r="AE19" s="46">
        <v>2.7692713706879697E-3</v>
      </c>
      <c r="AF19" s="46">
        <v>2.5593617367686977E-3</v>
      </c>
      <c r="AG19" s="46">
        <v>3.2612100481343663E-3</v>
      </c>
      <c r="AH19" s="46">
        <v>1.0681801831522774E-3</v>
      </c>
      <c r="AI19" s="46">
        <v>1.2295405113016827E-3</v>
      </c>
      <c r="AJ19" s="46">
        <v>1.3542075307213703E-2</v>
      </c>
      <c r="AK19" s="46">
        <v>7.8557278114816341E-4</v>
      </c>
      <c r="AL19" s="46">
        <v>2.9542688174431363E-2</v>
      </c>
      <c r="AM19" s="47">
        <v>8.3222916276855198E-4</v>
      </c>
    </row>
    <row r="20" spans="1:39" s="64" customFormat="1" ht="17" customHeight="1" x14ac:dyDescent="0.2">
      <c r="A20" s="44" t="s">
        <v>17</v>
      </c>
      <c r="B20" s="90" t="s">
        <v>73</v>
      </c>
      <c r="C20" s="46">
        <v>2.8705152727204127E-4</v>
      </c>
      <c r="D20" s="46">
        <v>6.5944178227505602E-4</v>
      </c>
      <c r="E20" s="46">
        <v>2.276221746931005E-4</v>
      </c>
      <c r="F20" s="46">
        <v>1.8569529764692793E-4</v>
      </c>
      <c r="G20" s="46">
        <v>2.8098551420426097E-4</v>
      </c>
      <c r="H20" s="46">
        <v>2.8541690800512381E-4</v>
      </c>
      <c r="I20" s="46">
        <v>4.811236707529368E-5</v>
      </c>
      <c r="J20" s="46">
        <v>2.6638337896831628E-4</v>
      </c>
      <c r="K20" s="46">
        <v>3.3552981890062092E-4</v>
      </c>
      <c r="L20" s="46">
        <v>1.5524106574914213E-4</v>
      </c>
      <c r="M20" s="46">
        <v>2.0221386071192076E-4</v>
      </c>
      <c r="N20" s="46">
        <v>6.3643463861021848E-4</v>
      </c>
      <c r="O20" s="46">
        <v>1.3843057074436645E-2</v>
      </c>
      <c r="P20" s="46">
        <v>1.4829158947987541E-2</v>
      </c>
      <c r="Q20" s="46">
        <v>1.1556157698625264E-2</v>
      </c>
      <c r="R20" s="46">
        <v>3.8254935578994269E-3</v>
      </c>
      <c r="S20" s="46">
        <v>0.11483200392688538</v>
      </c>
      <c r="T20" s="46">
        <v>7.7365554962554308E-3</v>
      </c>
      <c r="U20" s="46">
        <v>3.4072045298314584E-2</v>
      </c>
      <c r="V20" s="46">
        <v>6.6623304399741391E-4</v>
      </c>
      <c r="W20" s="46">
        <v>4.6110818317679761E-3</v>
      </c>
      <c r="X20" s="46">
        <v>3.8414844015216462E-4</v>
      </c>
      <c r="Y20" s="46">
        <v>1.1233834848642054E-3</v>
      </c>
      <c r="Z20" s="46">
        <v>3.1145998800147733E-4</v>
      </c>
      <c r="AA20" s="46">
        <v>4.2918845119945947E-4</v>
      </c>
      <c r="AB20" s="46">
        <v>4.6586464886455721E-4</v>
      </c>
      <c r="AC20" s="46">
        <v>1.9579720048715462E-4</v>
      </c>
      <c r="AD20" s="46">
        <v>9.7382436713474327E-4</v>
      </c>
      <c r="AE20" s="46">
        <v>6.6237826997596447E-4</v>
      </c>
      <c r="AF20" s="46">
        <v>1.1722999796533692E-3</v>
      </c>
      <c r="AG20" s="46">
        <v>6.2432624877012952E-4</v>
      </c>
      <c r="AH20" s="46">
        <v>2.826244955078099E-4</v>
      </c>
      <c r="AI20" s="46">
        <v>3.2310172701487024E-4</v>
      </c>
      <c r="AJ20" s="46">
        <v>3.7099492963388971E-3</v>
      </c>
      <c r="AK20" s="46">
        <v>2.8817870657408585E-4</v>
      </c>
      <c r="AL20" s="46">
        <v>2.8697775153559927E-4</v>
      </c>
      <c r="AM20" s="47">
        <v>4.6352434572295085E-4</v>
      </c>
    </row>
    <row r="21" spans="1:39" s="64" customFormat="1" ht="17" customHeight="1" x14ac:dyDescent="0.2">
      <c r="A21" s="44" t="s">
        <v>18</v>
      </c>
      <c r="B21" s="90" t="s">
        <v>74</v>
      </c>
      <c r="C21" s="46">
        <v>1.0302106859088859E-4</v>
      </c>
      <c r="D21" s="46">
        <v>1.4508757851313479E-4</v>
      </c>
      <c r="E21" s="46">
        <v>1.1330520356975905E-4</v>
      </c>
      <c r="F21" s="46">
        <v>9.2777649102641736E-5</v>
      </c>
      <c r="G21" s="46">
        <v>9.6397200681621771E-5</v>
      </c>
      <c r="H21" s="46">
        <v>1.606113161935648E-4</v>
      </c>
      <c r="I21" s="46">
        <v>3.1533797748884039E-5</v>
      </c>
      <c r="J21" s="46">
        <v>1.0504616581939973E-4</v>
      </c>
      <c r="K21" s="46">
        <v>1.5391836423742333E-4</v>
      </c>
      <c r="L21" s="46">
        <v>6.7625401861974189E-5</v>
      </c>
      <c r="M21" s="46">
        <v>8.2592978462602321E-5</v>
      </c>
      <c r="N21" s="46">
        <v>1.031081152963721E-4</v>
      </c>
      <c r="O21" s="46">
        <v>2.2098819434966032E-3</v>
      </c>
      <c r="P21" s="46">
        <v>3.1901182234864172E-4</v>
      </c>
      <c r="Q21" s="46">
        <v>1.3750405442453789E-4</v>
      </c>
      <c r="R21" s="46">
        <v>1.5691362710976224E-4</v>
      </c>
      <c r="S21" s="46">
        <v>1.4631624195856138E-4</v>
      </c>
      <c r="T21" s="46">
        <v>3.4903020563120765E-2</v>
      </c>
      <c r="U21" s="46">
        <v>9.5809738655907081E-3</v>
      </c>
      <c r="V21" s="46">
        <v>1.2129751397482762E-4</v>
      </c>
      <c r="W21" s="46">
        <v>1.7883671011555086E-3</v>
      </c>
      <c r="X21" s="46">
        <v>1.613539605767961E-4</v>
      </c>
      <c r="Y21" s="46">
        <v>3.575505161047865E-4</v>
      </c>
      <c r="Z21" s="46">
        <v>1.4691167319625593E-4</v>
      </c>
      <c r="AA21" s="46">
        <v>3.4641682149670763E-4</v>
      </c>
      <c r="AB21" s="46">
        <v>2.8244660939637104E-4</v>
      </c>
      <c r="AC21" s="46">
        <v>1.3692520442135523E-4</v>
      </c>
      <c r="AD21" s="46">
        <v>3.8464183987861963E-4</v>
      </c>
      <c r="AE21" s="46">
        <v>3.9616210525174149E-4</v>
      </c>
      <c r="AF21" s="46">
        <v>1.4595694562421515E-3</v>
      </c>
      <c r="AG21" s="46">
        <v>3.2031263337260394E-4</v>
      </c>
      <c r="AH21" s="46">
        <v>1.0886193594598291E-4</v>
      </c>
      <c r="AI21" s="46">
        <v>1.8099285971310319E-4</v>
      </c>
      <c r="AJ21" s="46">
        <v>1.3757034674686999E-3</v>
      </c>
      <c r="AK21" s="46">
        <v>1.9323638223399289E-4</v>
      </c>
      <c r="AL21" s="46">
        <v>1.1047370903964275E-4</v>
      </c>
      <c r="AM21" s="47">
        <v>2.4242060762441807E-4</v>
      </c>
    </row>
    <row r="22" spans="1:39" s="64" customFormat="1" ht="17" customHeight="1" x14ac:dyDescent="0.2">
      <c r="A22" s="44" t="s">
        <v>19</v>
      </c>
      <c r="B22" s="90" t="s">
        <v>75</v>
      </c>
      <c r="C22" s="46">
        <v>2.1800817085123529E-3</v>
      </c>
      <c r="D22" s="46">
        <v>2.5381263889758007E-3</v>
      </c>
      <c r="E22" s="46">
        <v>1.0174991108039394E-3</v>
      </c>
      <c r="F22" s="46">
        <v>6.6329990999112575E-4</v>
      </c>
      <c r="G22" s="46">
        <v>8.3210226871465712E-4</v>
      </c>
      <c r="H22" s="46">
        <v>9.1329661488398148E-4</v>
      </c>
      <c r="I22" s="46">
        <v>2.7479454245315848E-4</v>
      </c>
      <c r="J22" s="46">
        <v>7.0511431860223797E-4</v>
      </c>
      <c r="K22" s="46">
        <v>1.1826781978933926E-3</v>
      </c>
      <c r="L22" s="46">
        <v>5.6046812032257488E-4</v>
      </c>
      <c r="M22" s="46">
        <v>7.3041604696268299E-4</v>
      </c>
      <c r="N22" s="46">
        <v>6.798768152628898E-4</v>
      </c>
      <c r="O22" s="46">
        <v>7.9025815953609772E-4</v>
      </c>
      <c r="P22" s="46">
        <v>6.9932083777584665E-4</v>
      </c>
      <c r="Q22" s="46">
        <v>7.2476808165884438E-4</v>
      </c>
      <c r="R22" s="46">
        <v>7.2963037764131296E-4</v>
      </c>
      <c r="S22" s="46">
        <v>7.466325910526452E-4</v>
      </c>
      <c r="T22" s="46">
        <v>7.1655121182235084E-4</v>
      </c>
      <c r="U22" s="46">
        <v>0.25251139568832892</v>
      </c>
      <c r="V22" s="46">
        <v>1.350226604410063E-3</v>
      </c>
      <c r="W22" s="46">
        <v>1.3386604771670951E-3</v>
      </c>
      <c r="X22" s="46">
        <v>1.006508923947914E-3</v>
      </c>
      <c r="Y22" s="46">
        <v>2.0373634940112489E-3</v>
      </c>
      <c r="Z22" s="46">
        <v>1.3273032601888264E-3</v>
      </c>
      <c r="AA22" s="46">
        <v>1.1681665183311287E-3</v>
      </c>
      <c r="AB22" s="46">
        <v>1.4598816104805516E-3</v>
      </c>
      <c r="AC22" s="46">
        <v>3.7266479878865353E-4</v>
      </c>
      <c r="AD22" s="46">
        <v>1.1632918540530852E-2</v>
      </c>
      <c r="AE22" s="46">
        <v>1.7092297701662722E-3</v>
      </c>
      <c r="AF22" s="46">
        <v>4.287779748472097E-3</v>
      </c>
      <c r="AG22" s="46">
        <v>1.294446861340203E-3</v>
      </c>
      <c r="AH22" s="46">
        <v>6.6936444169496596E-4</v>
      </c>
      <c r="AI22" s="46">
        <v>1.1187396504473361E-3</v>
      </c>
      <c r="AJ22" s="46">
        <v>1.0061391149983388E-2</v>
      </c>
      <c r="AK22" s="46">
        <v>8.5428229120001456E-4</v>
      </c>
      <c r="AL22" s="46">
        <v>9.74701215672744E-4</v>
      </c>
      <c r="AM22" s="47">
        <v>1.2349791862260723E-3</v>
      </c>
    </row>
    <row r="23" spans="1:39" s="64" customFormat="1" ht="17" customHeight="1" x14ac:dyDescent="0.2">
      <c r="A23" s="44" t="s">
        <v>20</v>
      </c>
      <c r="B23" s="90" t="s">
        <v>76</v>
      </c>
      <c r="C23" s="46">
        <v>2.200098785589679E-3</v>
      </c>
      <c r="D23" s="46">
        <v>3.8016832248181248E-3</v>
      </c>
      <c r="E23" s="46">
        <v>6.1828688393224876E-3</v>
      </c>
      <c r="F23" s="46">
        <v>7.1901615505919484E-3</v>
      </c>
      <c r="G23" s="46">
        <v>7.994925692774978E-3</v>
      </c>
      <c r="H23" s="46">
        <v>4.4514478510975673E-3</v>
      </c>
      <c r="I23" s="46">
        <v>8.72946136545032E-4</v>
      </c>
      <c r="J23" s="46">
        <v>4.5271772739013828E-3</v>
      </c>
      <c r="K23" s="46">
        <v>8.3556039679166909E-3</v>
      </c>
      <c r="L23" s="46">
        <v>1.0001650679603095E-2</v>
      </c>
      <c r="M23" s="46">
        <v>3.9230642191023783E-2</v>
      </c>
      <c r="N23" s="46">
        <v>5.547606525384133E-3</v>
      </c>
      <c r="O23" s="46">
        <v>2.7580411496194905E-3</v>
      </c>
      <c r="P23" s="46">
        <v>5.0017188394709672E-3</v>
      </c>
      <c r="Q23" s="46">
        <v>4.3811377853182022E-3</v>
      </c>
      <c r="R23" s="46">
        <v>3.4334513124604613E-3</v>
      </c>
      <c r="S23" s="46">
        <v>3.943290917017634E-3</v>
      </c>
      <c r="T23" s="46">
        <v>4.0313107464507872E-3</v>
      </c>
      <c r="U23" s="46">
        <v>2.7767772455726063E-3</v>
      </c>
      <c r="V23" s="46">
        <v>2.6526984779374738E-2</v>
      </c>
      <c r="W23" s="46">
        <v>3.9555658833429303E-3</v>
      </c>
      <c r="X23" s="46">
        <v>7.6927370554546138E-3</v>
      </c>
      <c r="Y23" s="46">
        <v>5.4893691334219983E-3</v>
      </c>
      <c r="Z23" s="46">
        <v>5.6971418489609616E-3</v>
      </c>
      <c r="AA23" s="46">
        <v>4.6873529415868507E-3</v>
      </c>
      <c r="AB23" s="46">
        <v>1.2180808024252178E-2</v>
      </c>
      <c r="AC23" s="46">
        <v>1.1297567828139666E-3</v>
      </c>
      <c r="AD23" s="46">
        <v>2.8347970795939447E-3</v>
      </c>
      <c r="AE23" s="46">
        <v>1.4601177089340559E-2</v>
      </c>
      <c r="AF23" s="46">
        <v>5.8042721025059136E-3</v>
      </c>
      <c r="AG23" s="46">
        <v>1.8082980161496846E-2</v>
      </c>
      <c r="AH23" s="46">
        <v>3.50801102968559E-3</v>
      </c>
      <c r="AI23" s="46">
        <v>2.8461550653684581E-2</v>
      </c>
      <c r="AJ23" s="46">
        <v>6.0500336601254133E-3</v>
      </c>
      <c r="AK23" s="46">
        <v>5.1018399710852629E-3</v>
      </c>
      <c r="AL23" s="46">
        <v>8.9961379451261772E-2</v>
      </c>
      <c r="AM23" s="47">
        <v>2.2381156431988403E-3</v>
      </c>
    </row>
    <row r="24" spans="1:39" s="64" customFormat="1" ht="17" customHeight="1" x14ac:dyDescent="0.2">
      <c r="A24" s="44" t="s">
        <v>21</v>
      </c>
      <c r="B24" s="90" t="s">
        <v>77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0</v>
      </c>
      <c r="AJ24" s="46">
        <v>0</v>
      </c>
      <c r="AK24" s="46">
        <v>0</v>
      </c>
      <c r="AL24" s="46">
        <v>0</v>
      </c>
      <c r="AM24" s="47">
        <v>0</v>
      </c>
    </row>
    <row r="25" spans="1:39" s="64" customFormat="1" ht="17" customHeight="1" x14ac:dyDescent="0.2">
      <c r="A25" s="44" t="s">
        <v>22</v>
      </c>
      <c r="B25" s="90" t="s">
        <v>176</v>
      </c>
      <c r="C25" s="46">
        <v>5.9711968730309251E-3</v>
      </c>
      <c r="D25" s="46">
        <v>7.9768601976550058E-3</v>
      </c>
      <c r="E25" s="46">
        <v>5.0817125671312009E-3</v>
      </c>
      <c r="F25" s="46">
        <v>8.2757754618661035E-3</v>
      </c>
      <c r="G25" s="46">
        <v>9.6500380744799878E-3</v>
      </c>
      <c r="H25" s="46">
        <v>7.6485113070542746E-3</v>
      </c>
      <c r="I25" s="46">
        <v>1.8775139141365403E-3</v>
      </c>
      <c r="J25" s="46">
        <v>8.3522493014230453E-3</v>
      </c>
      <c r="K25" s="46">
        <v>1.2064230303115177E-2</v>
      </c>
      <c r="L25" s="46">
        <v>1.8493750709186473E-2</v>
      </c>
      <c r="M25" s="46">
        <v>9.8494459299488767E-3</v>
      </c>
      <c r="N25" s="46">
        <v>7.586930905206307E-3</v>
      </c>
      <c r="O25" s="46">
        <v>4.6712392184863668E-3</v>
      </c>
      <c r="P25" s="46">
        <v>4.7276667687001185E-3</v>
      </c>
      <c r="Q25" s="46">
        <v>3.1382153255030843E-3</v>
      </c>
      <c r="R25" s="46">
        <v>9.6027621639039797E-3</v>
      </c>
      <c r="S25" s="46">
        <v>3.8837577871653505E-3</v>
      </c>
      <c r="T25" s="46">
        <v>3.0703640832191411E-3</v>
      </c>
      <c r="U25" s="46">
        <v>5.3686979442231636E-3</v>
      </c>
      <c r="V25" s="46">
        <v>6.1664029825380254E-3</v>
      </c>
      <c r="W25" s="46">
        <v>2.4183287211380568E-3</v>
      </c>
      <c r="X25" s="46">
        <v>2.4181838284348556E-2</v>
      </c>
      <c r="Y25" s="46">
        <v>1.6935909500317231E-2</v>
      </c>
      <c r="Z25" s="46">
        <v>1.8106057171315748E-2</v>
      </c>
      <c r="AA25" s="46">
        <v>5.7411452509405188E-3</v>
      </c>
      <c r="AB25" s="46">
        <v>2.0463848806137751E-3</v>
      </c>
      <c r="AC25" s="46">
        <v>1.4137907396558746E-3</v>
      </c>
      <c r="AD25" s="46">
        <v>4.2645380694659044E-3</v>
      </c>
      <c r="AE25" s="46">
        <v>2.2013081182721151E-3</v>
      </c>
      <c r="AF25" s="46">
        <v>3.3720073785400897E-3</v>
      </c>
      <c r="AG25" s="46">
        <v>3.4726714676637026E-3</v>
      </c>
      <c r="AH25" s="46">
        <v>3.9236591400598443E-3</v>
      </c>
      <c r="AI25" s="46">
        <v>1.8182223738676473E-3</v>
      </c>
      <c r="AJ25" s="46">
        <v>1.9365229361704844E-3</v>
      </c>
      <c r="AK25" s="46">
        <v>8.3905930716416804E-3</v>
      </c>
      <c r="AL25" s="46">
        <v>3.204207575996168E-3</v>
      </c>
      <c r="AM25" s="47">
        <v>1.6055258565250417E-3</v>
      </c>
    </row>
    <row r="26" spans="1:39" s="64" customFormat="1" ht="17" customHeight="1" x14ac:dyDescent="0.2">
      <c r="A26" s="44" t="s">
        <v>23</v>
      </c>
      <c r="B26" s="90" t="s">
        <v>78</v>
      </c>
      <c r="C26" s="46">
        <v>1.7747403947339054E-4</v>
      </c>
      <c r="D26" s="46">
        <v>3.1015488873336938E-4</v>
      </c>
      <c r="E26" s="46">
        <v>3.2832863618159429E-4</v>
      </c>
      <c r="F26" s="46">
        <v>3.1630348994635284E-4</v>
      </c>
      <c r="G26" s="46">
        <v>3.1321455041978389E-4</v>
      </c>
      <c r="H26" s="46">
        <v>4.3725161062256959E-4</v>
      </c>
      <c r="I26" s="46">
        <v>9.428182929967868E-5</v>
      </c>
      <c r="J26" s="46">
        <v>1.5420011963475808E-4</v>
      </c>
      <c r="K26" s="46">
        <v>2.0588186320097653E-4</v>
      </c>
      <c r="L26" s="46">
        <v>3.2030481995690103E-4</v>
      </c>
      <c r="M26" s="46">
        <v>1.525553264065983E-4</v>
      </c>
      <c r="N26" s="46">
        <v>1.5630239317713157E-4</v>
      </c>
      <c r="O26" s="46">
        <v>1.2874301990637425E-4</v>
      </c>
      <c r="P26" s="46">
        <v>1.3586222004769786E-4</v>
      </c>
      <c r="Q26" s="46">
        <v>1.7515422476136077E-4</v>
      </c>
      <c r="R26" s="46">
        <v>2.2603853200042128E-4</v>
      </c>
      <c r="S26" s="46">
        <v>1.1910140612213673E-4</v>
      </c>
      <c r="T26" s="46">
        <v>9.6307882910748904E-5</v>
      </c>
      <c r="U26" s="46">
        <v>1.1882999539099208E-4</v>
      </c>
      <c r="V26" s="46">
        <v>1.6842546952210163E-4</v>
      </c>
      <c r="W26" s="46">
        <v>1.9767282234045986E-4</v>
      </c>
      <c r="X26" s="46">
        <v>1.8744729175362011E-4</v>
      </c>
      <c r="Y26" s="46">
        <v>7.6116853963055925E-3</v>
      </c>
      <c r="Z26" s="46">
        <v>1.3569757517865135E-3</v>
      </c>
      <c r="AA26" s="46">
        <v>3.9382509984200586E-4</v>
      </c>
      <c r="AB26" s="46">
        <v>2.362408545181718E-4</v>
      </c>
      <c r="AC26" s="46">
        <v>8.9505797011777435E-5</v>
      </c>
      <c r="AD26" s="46">
        <v>6.4937622558033296E-4</v>
      </c>
      <c r="AE26" s="46">
        <v>2.9778096824585457E-4</v>
      </c>
      <c r="AF26" s="46">
        <v>5.2574699870358652E-4</v>
      </c>
      <c r="AG26" s="46">
        <v>9.6925379586695318E-4</v>
      </c>
      <c r="AH26" s="46">
        <v>6.533617540800782E-4</v>
      </c>
      <c r="AI26" s="46">
        <v>3.6403025834761104E-4</v>
      </c>
      <c r="AJ26" s="46">
        <v>1.5800129480323316E-4</v>
      </c>
      <c r="AK26" s="46">
        <v>1.1906560137863384E-3</v>
      </c>
      <c r="AL26" s="46">
        <v>1.6632907302500667E-4</v>
      </c>
      <c r="AM26" s="47">
        <v>2.0664971536771829E-4</v>
      </c>
    </row>
    <row r="27" spans="1:39" s="64" customFormat="1" ht="17" customHeight="1" x14ac:dyDescent="0.2">
      <c r="A27" s="44" t="s">
        <v>24</v>
      </c>
      <c r="B27" s="90" t="s">
        <v>79</v>
      </c>
      <c r="C27" s="46">
        <v>1.1953554699858718E-3</v>
      </c>
      <c r="D27" s="46">
        <v>3.3957134366090313E-3</v>
      </c>
      <c r="E27" s="46">
        <v>1.7852837282798866E-3</v>
      </c>
      <c r="F27" s="46">
        <v>1.0642453630328303E-3</v>
      </c>
      <c r="G27" s="46">
        <v>1.7783255333897092E-3</v>
      </c>
      <c r="H27" s="46">
        <v>3.6268695724543539E-3</v>
      </c>
      <c r="I27" s="46">
        <v>2.9586251238793084E-4</v>
      </c>
      <c r="J27" s="46">
        <v>8.889554282777379E-4</v>
      </c>
      <c r="K27" s="46">
        <v>3.1820519598566104E-3</v>
      </c>
      <c r="L27" s="46">
        <v>1.2866187715821764E-3</v>
      </c>
      <c r="M27" s="46">
        <v>9.6778115369642594E-4</v>
      </c>
      <c r="N27" s="46">
        <v>8.798592894827741E-4</v>
      </c>
      <c r="O27" s="46">
        <v>9.8006634408020197E-4</v>
      </c>
      <c r="P27" s="46">
        <v>6.4538308352155363E-4</v>
      </c>
      <c r="Q27" s="46">
        <v>1.6446673286966602E-3</v>
      </c>
      <c r="R27" s="46">
        <v>1.6618815849310331E-3</v>
      </c>
      <c r="S27" s="46">
        <v>8.0509987832473845E-4</v>
      </c>
      <c r="T27" s="46">
        <v>9.2005763872869478E-4</v>
      </c>
      <c r="U27" s="46">
        <v>7.8917697831967868E-4</v>
      </c>
      <c r="V27" s="46">
        <v>1.5130150577727618E-3</v>
      </c>
      <c r="W27" s="46">
        <v>2.4942857012994414E-3</v>
      </c>
      <c r="X27" s="46">
        <v>1.2584743432697016E-2</v>
      </c>
      <c r="Y27" s="46">
        <v>3.2212578168915257E-3</v>
      </c>
      <c r="Z27" s="46">
        <v>1.5725099437536787E-3</v>
      </c>
      <c r="AA27" s="46">
        <v>1.990863872604302E-3</v>
      </c>
      <c r="AB27" s="46">
        <v>4.2535852441897993E-3</v>
      </c>
      <c r="AC27" s="46">
        <v>4.799899668216026E-4</v>
      </c>
      <c r="AD27" s="46">
        <v>9.2223647060399021E-3</v>
      </c>
      <c r="AE27" s="46">
        <v>4.5854459470127638E-3</v>
      </c>
      <c r="AF27" s="46">
        <v>2.5642315129306481E-2</v>
      </c>
      <c r="AG27" s="46">
        <v>5.3535417551422489E-3</v>
      </c>
      <c r="AH27" s="46">
        <v>4.5216165357801919E-3</v>
      </c>
      <c r="AI27" s="46">
        <v>9.1991633168462259E-4</v>
      </c>
      <c r="AJ27" s="46">
        <v>1.7845146082780467E-3</v>
      </c>
      <c r="AK27" s="46">
        <v>1.5202631313566575E-2</v>
      </c>
      <c r="AL27" s="46">
        <v>1.1902563776034802E-3</v>
      </c>
      <c r="AM27" s="47">
        <v>1.243657937700833E-2</v>
      </c>
    </row>
    <row r="28" spans="1:39" s="64" customFormat="1" ht="17" customHeight="1" x14ac:dyDescent="0.2">
      <c r="A28" s="44" t="s">
        <v>25</v>
      </c>
      <c r="B28" s="90" t="s">
        <v>80</v>
      </c>
      <c r="C28" s="46">
        <v>1.1530766906815287E-2</v>
      </c>
      <c r="D28" s="46">
        <v>3.135211896781735E-3</v>
      </c>
      <c r="E28" s="46">
        <v>1.2157146486173739E-2</v>
      </c>
      <c r="F28" s="46">
        <v>1.2700742215021654E-2</v>
      </c>
      <c r="G28" s="46">
        <v>1.3532363083000513E-2</v>
      </c>
      <c r="H28" s="46">
        <v>9.4216404728637154E-3</v>
      </c>
      <c r="I28" s="46">
        <v>1.2898317387783399E-3</v>
      </c>
      <c r="J28" s="46">
        <v>1.0191641902701302E-2</v>
      </c>
      <c r="K28" s="46">
        <v>6.6793181766934828E-3</v>
      </c>
      <c r="L28" s="46">
        <v>4.5628921515026427E-3</v>
      </c>
      <c r="M28" s="46">
        <v>7.4797076430132203E-3</v>
      </c>
      <c r="N28" s="46">
        <v>6.0483537210458613E-3</v>
      </c>
      <c r="O28" s="46">
        <v>7.6225328372548943E-3</v>
      </c>
      <c r="P28" s="46">
        <v>7.3032595761410449E-3</v>
      </c>
      <c r="Q28" s="46">
        <v>9.7724825330682205E-3</v>
      </c>
      <c r="R28" s="46">
        <v>8.3331555293744055E-3</v>
      </c>
      <c r="S28" s="46">
        <v>1.0311911598169276E-2</v>
      </c>
      <c r="T28" s="46">
        <v>8.4689461235135099E-3</v>
      </c>
      <c r="U28" s="46">
        <v>8.8752869288102124E-3</v>
      </c>
      <c r="V28" s="46">
        <v>1.0692652492690684E-2</v>
      </c>
      <c r="W28" s="46">
        <v>9.2739491146346768E-3</v>
      </c>
      <c r="X28" s="46">
        <v>1.7466266541338222E-3</v>
      </c>
      <c r="Y28" s="46">
        <v>5.3251424147598026E-3</v>
      </c>
      <c r="Z28" s="46">
        <v>3.8530242857146143E-3</v>
      </c>
      <c r="AA28" s="46">
        <v>2.2440873929497574E-3</v>
      </c>
      <c r="AB28" s="46">
        <v>1.7862368444854409E-3</v>
      </c>
      <c r="AC28" s="46">
        <v>6.2567837040397546E-4</v>
      </c>
      <c r="AD28" s="46">
        <v>4.5731838207745098E-3</v>
      </c>
      <c r="AE28" s="46">
        <v>2.5434968099279096E-3</v>
      </c>
      <c r="AF28" s="46">
        <v>2.1905215185962956E-3</v>
      </c>
      <c r="AG28" s="46">
        <v>4.9882972723392371E-3</v>
      </c>
      <c r="AH28" s="46">
        <v>7.6231479031740003E-3</v>
      </c>
      <c r="AI28" s="46">
        <v>6.478457228499524E-3</v>
      </c>
      <c r="AJ28" s="46">
        <v>3.661124024041416E-3</v>
      </c>
      <c r="AK28" s="46">
        <v>1.1944028978661387E-2</v>
      </c>
      <c r="AL28" s="46">
        <v>4.0037247931471544E-2</v>
      </c>
      <c r="AM28" s="47">
        <v>1.4934480220372913E-3</v>
      </c>
    </row>
    <row r="29" spans="1:39" s="64" customFormat="1" ht="17" customHeight="1" x14ac:dyDescent="0.2">
      <c r="A29" s="44" t="s">
        <v>26</v>
      </c>
      <c r="B29" s="90" t="s">
        <v>81</v>
      </c>
      <c r="C29" s="46">
        <v>2.9481261194918762E-3</v>
      </c>
      <c r="D29" s="46">
        <v>1.4349513348713611E-2</v>
      </c>
      <c r="E29" s="46">
        <v>3.0492364667656885E-3</v>
      </c>
      <c r="F29" s="46">
        <v>5.961357478782031E-3</v>
      </c>
      <c r="G29" s="46">
        <v>4.0699657196108562E-3</v>
      </c>
      <c r="H29" s="46">
        <v>3.1429286307051441E-3</v>
      </c>
      <c r="I29" s="46">
        <v>1.2899118991724571E-3</v>
      </c>
      <c r="J29" s="46">
        <v>2.2919607998057433E-3</v>
      </c>
      <c r="K29" s="46">
        <v>4.601650493201586E-3</v>
      </c>
      <c r="L29" s="46">
        <v>2.7067484834138482E-3</v>
      </c>
      <c r="M29" s="46">
        <v>3.7235774459056046E-3</v>
      </c>
      <c r="N29" s="46">
        <v>4.3333112031320366E-3</v>
      </c>
      <c r="O29" s="46">
        <v>2.5911413389432341E-3</v>
      </c>
      <c r="P29" s="46">
        <v>2.9761454922503229E-3</v>
      </c>
      <c r="Q29" s="46">
        <v>3.6590429553815616E-3</v>
      </c>
      <c r="R29" s="46">
        <v>2.7965829358209621E-3</v>
      </c>
      <c r="S29" s="46">
        <v>2.9002777195918285E-3</v>
      </c>
      <c r="T29" s="46">
        <v>3.4393591334375717E-3</v>
      </c>
      <c r="U29" s="46">
        <v>2.5733792759356153E-3</v>
      </c>
      <c r="V29" s="46">
        <v>8.0000532849689079E-3</v>
      </c>
      <c r="W29" s="46">
        <v>3.997340987424939E-3</v>
      </c>
      <c r="X29" s="46">
        <v>5.6043147138120208E-3</v>
      </c>
      <c r="Y29" s="46">
        <v>6.9565448083736227E-3</v>
      </c>
      <c r="Z29" s="46">
        <v>9.7072226475193573E-3</v>
      </c>
      <c r="AA29" s="46">
        <v>6.1988106319947681E-3</v>
      </c>
      <c r="AB29" s="46">
        <v>2.050410342567845E-2</v>
      </c>
      <c r="AC29" s="46">
        <v>1.9968803330979074E-2</v>
      </c>
      <c r="AD29" s="46">
        <v>8.9569540862012107E-3</v>
      </c>
      <c r="AE29" s="46">
        <v>2.8613087797175352E-3</v>
      </c>
      <c r="AF29" s="46">
        <v>4.5686432469950458E-3</v>
      </c>
      <c r="AG29" s="46">
        <v>3.01654239125734E-3</v>
      </c>
      <c r="AH29" s="46">
        <v>2.9831204495108584E-3</v>
      </c>
      <c r="AI29" s="46">
        <v>7.4952533215037788E-3</v>
      </c>
      <c r="AJ29" s="46">
        <v>3.575288034496697E-3</v>
      </c>
      <c r="AK29" s="46">
        <v>4.6830541775771456E-3</v>
      </c>
      <c r="AL29" s="46">
        <v>2.668656715749217E-3</v>
      </c>
      <c r="AM29" s="47">
        <v>9.7650841373695396E-3</v>
      </c>
    </row>
    <row r="30" spans="1:39" s="64" customFormat="1" ht="17" customHeight="1" x14ac:dyDescent="0.2">
      <c r="A30" s="44" t="s">
        <v>27</v>
      </c>
      <c r="B30" s="90" t="s">
        <v>82</v>
      </c>
      <c r="C30" s="46">
        <v>5.5462528609934907E-4</v>
      </c>
      <c r="D30" s="46">
        <v>1.1866573066977215E-3</v>
      </c>
      <c r="E30" s="46">
        <v>7.8313442267110189E-4</v>
      </c>
      <c r="F30" s="46">
        <v>7.589096959904081E-4</v>
      </c>
      <c r="G30" s="46">
        <v>7.283896228162547E-4</v>
      </c>
      <c r="H30" s="46">
        <v>7.3406521352011305E-4</v>
      </c>
      <c r="I30" s="46">
        <v>1.4729542444842238E-4</v>
      </c>
      <c r="J30" s="46">
        <v>7.4338704501548166E-4</v>
      </c>
      <c r="K30" s="46">
        <v>7.8384772808546936E-4</v>
      </c>
      <c r="L30" s="46">
        <v>4.3847872624432988E-4</v>
      </c>
      <c r="M30" s="46">
        <v>5.7587895427170109E-4</v>
      </c>
      <c r="N30" s="46">
        <v>6.8800264428131716E-4</v>
      </c>
      <c r="O30" s="46">
        <v>6.9527577170430915E-4</v>
      </c>
      <c r="P30" s="46">
        <v>6.1287166822937534E-4</v>
      </c>
      <c r="Q30" s="46">
        <v>5.749422307108114E-4</v>
      </c>
      <c r="R30" s="46">
        <v>4.8377448513868993E-4</v>
      </c>
      <c r="S30" s="46">
        <v>5.8311242484970327E-4</v>
      </c>
      <c r="T30" s="46">
        <v>6.1484640271700021E-4</v>
      </c>
      <c r="U30" s="46">
        <v>4.5767131999883731E-4</v>
      </c>
      <c r="V30" s="46">
        <v>8.4580123534585411E-4</v>
      </c>
      <c r="W30" s="46">
        <v>9.5972675431209775E-4</v>
      </c>
      <c r="X30" s="46">
        <v>1.0018739139874638E-3</v>
      </c>
      <c r="Y30" s="46">
        <v>6.8710878308636937E-4</v>
      </c>
      <c r="Z30" s="46">
        <v>6.1131901834713949E-4</v>
      </c>
      <c r="AA30" s="46">
        <v>3.347947586733074E-3</v>
      </c>
      <c r="AB30" s="46">
        <v>2.0099591349205448E-3</v>
      </c>
      <c r="AC30" s="46">
        <v>4.5854978858649613E-3</v>
      </c>
      <c r="AD30" s="46">
        <v>2.9486167399283146E-3</v>
      </c>
      <c r="AE30" s="46">
        <v>3.0215765823865706E-3</v>
      </c>
      <c r="AF30" s="46">
        <v>5.8388459188851152E-4</v>
      </c>
      <c r="AG30" s="46">
        <v>1.7424977783090287E-3</v>
      </c>
      <c r="AH30" s="46">
        <v>2.0437364978423142E-3</v>
      </c>
      <c r="AI30" s="46">
        <v>1.8986522295043019E-3</v>
      </c>
      <c r="AJ30" s="46">
        <v>1.4418996702057732E-3</v>
      </c>
      <c r="AK30" s="46">
        <v>3.9503352905687688E-3</v>
      </c>
      <c r="AL30" s="46">
        <v>9.7301880051888423E-4</v>
      </c>
      <c r="AM30" s="47">
        <v>2.0062838431238964E-3</v>
      </c>
    </row>
    <row r="31" spans="1:39" s="64" customFormat="1" ht="17" customHeight="1" x14ac:dyDescent="0.2">
      <c r="A31" s="44" t="s">
        <v>28</v>
      </c>
      <c r="B31" s="90" t="s">
        <v>83</v>
      </c>
      <c r="C31" s="46">
        <v>2.0732907670784766E-2</v>
      </c>
      <c r="D31" s="46">
        <v>6.4690106579382747E-2</v>
      </c>
      <c r="E31" s="46">
        <v>1.6215905390638913E-2</v>
      </c>
      <c r="F31" s="46">
        <v>9.7501254077379008E-3</v>
      </c>
      <c r="G31" s="46">
        <v>1.5699049227578504E-2</v>
      </c>
      <c r="H31" s="46">
        <v>9.9074520712975987E-3</v>
      </c>
      <c r="I31" s="46">
        <v>6.4198258605374517E-3</v>
      </c>
      <c r="J31" s="46">
        <v>7.34414795271665E-3</v>
      </c>
      <c r="K31" s="46">
        <v>1.9440452254368534E-2</v>
      </c>
      <c r="L31" s="46">
        <v>1.0794117052822506E-2</v>
      </c>
      <c r="M31" s="46">
        <v>1.2692593953918764E-2</v>
      </c>
      <c r="N31" s="46">
        <v>1.0674088187008855E-2</v>
      </c>
      <c r="O31" s="46">
        <v>8.0886160498297374E-3</v>
      </c>
      <c r="P31" s="46">
        <v>7.7346645343275428E-3</v>
      </c>
      <c r="Q31" s="46">
        <v>9.6725520238772379E-3</v>
      </c>
      <c r="R31" s="46">
        <v>6.8249906676634041E-3</v>
      </c>
      <c r="S31" s="46">
        <v>9.147442111095045E-3</v>
      </c>
      <c r="T31" s="46">
        <v>8.2804709058740128E-3</v>
      </c>
      <c r="U31" s="46">
        <v>9.1396118515972465E-3</v>
      </c>
      <c r="V31" s="46">
        <v>2.8682092629631176E-2</v>
      </c>
      <c r="W31" s="46">
        <v>1.4442143232553958E-2</v>
      </c>
      <c r="X31" s="46">
        <v>1.2044012290878665E-2</v>
      </c>
      <c r="Y31" s="46">
        <v>1.1175346543005293E-2</v>
      </c>
      <c r="Z31" s="46">
        <v>2.2728726288803177E-2</v>
      </c>
      <c r="AA31" s="46">
        <v>1.5182180857737468E-2</v>
      </c>
      <c r="AB31" s="46">
        <v>1.147132837840157E-2</v>
      </c>
      <c r="AC31" s="46">
        <v>1.9768536099933399E-3</v>
      </c>
      <c r="AD31" s="46">
        <v>3.5651516191712244E-2</v>
      </c>
      <c r="AE31" s="46">
        <v>8.1239510097340564E-3</v>
      </c>
      <c r="AF31" s="46">
        <v>1.0040165921729821E-2</v>
      </c>
      <c r="AG31" s="46">
        <v>9.7581807275639379E-3</v>
      </c>
      <c r="AH31" s="46">
        <v>6.3622155767733965E-3</v>
      </c>
      <c r="AI31" s="46">
        <v>1.271996408152541E-2</v>
      </c>
      <c r="AJ31" s="46">
        <v>5.5165545043464066E-3</v>
      </c>
      <c r="AK31" s="46">
        <v>1.1890859933518006E-2</v>
      </c>
      <c r="AL31" s="46">
        <v>2.3330163442528515E-2</v>
      </c>
      <c r="AM31" s="47">
        <v>1.5962210631497418E-2</v>
      </c>
    </row>
    <row r="32" spans="1:39" s="64" customFormat="1" ht="17" customHeight="1" x14ac:dyDescent="0.2">
      <c r="A32" s="44" t="s">
        <v>29</v>
      </c>
      <c r="B32" s="90" t="s">
        <v>84</v>
      </c>
      <c r="C32" s="46">
        <v>6.8456267549650987E-3</v>
      </c>
      <c r="D32" s="46">
        <v>9.8612847609395472E-3</v>
      </c>
      <c r="E32" s="46">
        <v>7.7815935659473184E-3</v>
      </c>
      <c r="F32" s="46">
        <v>7.3602726378263015E-3</v>
      </c>
      <c r="G32" s="46">
        <v>7.2697585185657236E-3</v>
      </c>
      <c r="H32" s="46">
        <v>1.254139745851815E-2</v>
      </c>
      <c r="I32" s="46">
        <v>1.4420964276635475E-3</v>
      </c>
      <c r="J32" s="46">
        <v>6.9701018165055587E-3</v>
      </c>
      <c r="K32" s="46">
        <v>9.5230282842858546E-3</v>
      </c>
      <c r="L32" s="46">
        <v>5.1326536727805431E-3</v>
      </c>
      <c r="M32" s="46">
        <v>5.8120814187029414E-3</v>
      </c>
      <c r="N32" s="46">
        <v>7.499023074066663E-3</v>
      </c>
      <c r="O32" s="46">
        <v>9.8021470462884928E-3</v>
      </c>
      <c r="P32" s="46">
        <v>8.7070585174805759E-3</v>
      </c>
      <c r="Q32" s="46">
        <v>9.3928111444778264E-3</v>
      </c>
      <c r="R32" s="46">
        <v>8.3059707205139967E-3</v>
      </c>
      <c r="S32" s="46">
        <v>1.1254020345348427E-2</v>
      </c>
      <c r="T32" s="46">
        <v>2.2537824555210022E-2</v>
      </c>
      <c r="U32" s="46">
        <v>6.436954157857137E-3</v>
      </c>
      <c r="V32" s="46">
        <v>9.3858773157546021E-3</v>
      </c>
      <c r="W32" s="46">
        <v>1.1946581533125396E-2</v>
      </c>
      <c r="X32" s="46">
        <v>1.212662338605139E-2</v>
      </c>
      <c r="Y32" s="46">
        <v>3.752491596122539E-2</v>
      </c>
      <c r="Z32" s="46">
        <v>1.1835481188913333E-2</v>
      </c>
      <c r="AA32" s="46">
        <v>2.7902529300474075E-2</v>
      </c>
      <c r="AB32" s="46">
        <v>4.1916937360945226E-2</v>
      </c>
      <c r="AC32" s="46">
        <v>6.0820392240922899E-3</v>
      </c>
      <c r="AD32" s="46">
        <v>1.3533695365826545E-2</v>
      </c>
      <c r="AE32" s="46">
        <v>0.10544534117398296</v>
      </c>
      <c r="AF32" s="46">
        <v>2.130854018755695E-2</v>
      </c>
      <c r="AG32" s="46">
        <v>3.4184944385944452E-2</v>
      </c>
      <c r="AH32" s="46">
        <v>1.1867756657031821E-2</v>
      </c>
      <c r="AI32" s="46">
        <v>4.2940906687864079E-2</v>
      </c>
      <c r="AJ32" s="46">
        <v>4.7289737756084152E-2</v>
      </c>
      <c r="AK32" s="46">
        <v>1.8278466884309758E-2</v>
      </c>
      <c r="AL32" s="46">
        <v>7.941426656509671E-3</v>
      </c>
      <c r="AM32" s="47">
        <v>3.1303779800705075E-2</v>
      </c>
    </row>
    <row r="33" spans="1:39" s="64" customFormat="1" ht="17" customHeight="1" x14ac:dyDescent="0.2">
      <c r="A33" s="44" t="s">
        <v>30</v>
      </c>
      <c r="B33" s="90" t="s">
        <v>85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v>0</v>
      </c>
      <c r="AG33" s="46">
        <v>0</v>
      </c>
      <c r="AH33" s="46">
        <v>0</v>
      </c>
      <c r="AI33" s="46">
        <v>0</v>
      </c>
      <c r="AJ33" s="46">
        <v>0</v>
      </c>
      <c r="AK33" s="46">
        <v>0</v>
      </c>
      <c r="AL33" s="46">
        <v>0</v>
      </c>
      <c r="AM33" s="47">
        <v>0</v>
      </c>
    </row>
    <row r="34" spans="1:39" s="64" customFormat="1" ht="17" customHeight="1" x14ac:dyDescent="0.2">
      <c r="A34" s="44" t="s">
        <v>31</v>
      </c>
      <c r="B34" s="90" t="s">
        <v>86</v>
      </c>
      <c r="C34" s="46">
        <v>1.2037780277410519E-5</v>
      </c>
      <c r="D34" s="46">
        <v>5.2149443454872302E-5</v>
      </c>
      <c r="E34" s="46">
        <v>2.4108152435798291E-5</v>
      </c>
      <c r="F34" s="46">
        <v>9.4362649338143556E-6</v>
      </c>
      <c r="G34" s="46">
        <v>2.0718750822903007E-5</v>
      </c>
      <c r="H34" s="46">
        <v>3.0149693523639212E-5</v>
      </c>
      <c r="I34" s="46">
        <v>3.4890723131747044E-6</v>
      </c>
      <c r="J34" s="46">
        <v>1.8806080962040799E-5</v>
      </c>
      <c r="K34" s="46">
        <v>5.3090145539868123E-5</v>
      </c>
      <c r="L34" s="46">
        <v>1.7056424039314926E-5</v>
      </c>
      <c r="M34" s="46">
        <v>1.3396573891015842E-5</v>
      </c>
      <c r="N34" s="46">
        <v>2.9406874611652856E-5</v>
      </c>
      <c r="O34" s="46">
        <v>6.9434450985642656E-5</v>
      </c>
      <c r="P34" s="46">
        <v>3.251397427471229E-5</v>
      </c>
      <c r="Q34" s="46">
        <v>3.6275454542781148E-5</v>
      </c>
      <c r="R34" s="46">
        <v>9.4681290220924872E-5</v>
      </c>
      <c r="S34" s="46">
        <v>8.4158866067157446E-5</v>
      </c>
      <c r="T34" s="46">
        <v>8.7518065926996783E-5</v>
      </c>
      <c r="U34" s="46">
        <v>2.6237846814788203E-5</v>
      </c>
      <c r="V34" s="46">
        <v>1.7900379968476118E-5</v>
      </c>
      <c r="W34" s="46">
        <v>2.5168740924299877E-5</v>
      </c>
      <c r="X34" s="46">
        <v>4.9726601004271305E-5</v>
      </c>
      <c r="Y34" s="46">
        <v>2.9352164503588109E-5</v>
      </c>
      <c r="Z34" s="46">
        <v>2.8700064680897421E-5</v>
      </c>
      <c r="AA34" s="46">
        <v>2.7934012355275159E-5</v>
      </c>
      <c r="AB34" s="46">
        <v>3.2461923793323189E-5</v>
      </c>
      <c r="AC34" s="46">
        <v>5.0540059866149846E-6</v>
      </c>
      <c r="AD34" s="46">
        <v>9.0120531266304682E-5</v>
      </c>
      <c r="AE34" s="46">
        <v>3.4103739569258577E-4</v>
      </c>
      <c r="AF34" s="46">
        <v>1.7984757574100185E-5</v>
      </c>
      <c r="AG34" s="46">
        <v>1.6759428592368623E-5</v>
      </c>
      <c r="AH34" s="46">
        <v>1.525825908867033E-5</v>
      </c>
      <c r="AI34" s="46">
        <v>1.9293716499501213E-5</v>
      </c>
      <c r="AJ34" s="46">
        <v>5.1941161931889755E-5</v>
      </c>
      <c r="AK34" s="46">
        <v>4.9626153868998112E-5</v>
      </c>
      <c r="AL34" s="46">
        <v>1.4653756663615821E-5</v>
      </c>
      <c r="AM34" s="47">
        <v>1.6201286111549581E-4</v>
      </c>
    </row>
    <row r="35" spans="1:39" s="64" customFormat="1" ht="17" customHeight="1" x14ac:dyDescent="0.2">
      <c r="A35" s="44" t="s">
        <v>32</v>
      </c>
      <c r="B35" s="90" t="s">
        <v>87</v>
      </c>
      <c r="C35" s="46">
        <v>1.8285449080748947E-6</v>
      </c>
      <c r="D35" s="46">
        <v>5.3807350750760774E-6</v>
      </c>
      <c r="E35" s="46">
        <v>1.4928036353185342E-6</v>
      </c>
      <c r="F35" s="46">
        <v>1.0229526087661456E-6</v>
      </c>
      <c r="G35" s="46">
        <v>1.5084557655070009E-6</v>
      </c>
      <c r="H35" s="46">
        <v>1.2897952557419737E-6</v>
      </c>
      <c r="I35" s="46">
        <v>5.4706713448611816E-7</v>
      </c>
      <c r="J35" s="46">
        <v>8.0191601808661619E-7</v>
      </c>
      <c r="K35" s="46">
        <v>1.7917748394798626E-6</v>
      </c>
      <c r="L35" s="46">
        <v>1.085422392784374E-6</v>
      </c>
      <c r="M35" s="46">
        <v>1.1759872845291646E-6</v>
      </c>
      <c r="N35" s="46">
        <v>1.0570126008784996E-6</v>
      </c>
      <c r="O35" s="46">
        <v>8.8072999329211821E-7</v>
      </c>
      <c r="P35" s="46">
        <v>8.2257197565505807E-7</v>
      </c>
      <c r="Q35" s="46">
        <v>9.8922012779951276E-7</v>
      </c>
      <c r="R35" s="46">
        <v>7.4651439284101433E-7</v>
      </c>
      <c r="S35" s="46">
        <v>9.6979643535755664E-7</v>
      </c>
      <c r="T35" s="46">
        <v>9.9449358767765971E-7</v>
      </c>
      <c r="U35" s="46">
        <v>8.9827281945187367E-7</v>
      </c>
      <c r="V35" s="46">
        <v>2.6535138518422756E-6</v>
      </c>
      <c r="W35" s="46">
        <v>1.5208079841230625E-6</v>
      </c>
      <c r="X35" s="46">
        <v>1.2517279398072074E-6</v>
      </c>
      <c r="Y35" s="46">
        <v>5.2486151961778791E-6</v>
      </c>
      <c r="Z35" s="46">
        <v>2.1409551044468341E-6</v>
      </c>
      <c r="AA35" s="46">
        <v>2.3678837342959341E-6</v>
      </c>
      <c r="AB35" s="46">
        <v>5.8251948320265846E-6</v>
      </c>
      <c r="AC35" s="46">
        <v>9.8596649432001092E-7</v>
      </c>
      <c r="AD35" s="46">
        <v>2.7810013673010433E-5</v>
      </c>
      <c r="AE35" s="46">
        <v>1.2635097416895214E-5</v>
      </c>
      <c r="AF35" s="46">
        <v>1.7473679554415696E-6</v>
      </c>
      <c r="AG35" s="46">
        <v>1.9940402924973137E-6</v>
      </c>
      <c r="AH35" s="46">
        <v>6.0126065979974072E-4</v>
      </c>
      <c r="AI35" s="46">
        <v>1.8768113962762935E-6</v>
      </c>
      <c r="AJ35" s="46">
        <v>1.9335051941905424E-6</v>
      </c>
      <c r="AK35" s="46">
        <v>1.3564497070989003E-5</v>
      </c>
      <c r="AL35" s="46">
        <v>2.1260342126758472E-6</v>
      </c>
      <c r="AM35" s="47">
        <v>6.7784944034094021E-6</v>
      </c>
    </row>
    <row r="36" spans="1:39" s="64" customFormat="1" ht="17" customHeight="1" x14ac:dyDescent="0.2">
      <c r="A36" s="44" t="s">
        <v>33</v>
      </c>
      <c r="B36" s="90" t="s">
        <v>88</v>
      </c>
      <c r="C36" s="46">
        <v>3.2991182810110918E-4</v>
      </c>
      <c r="D36" s="46">
        <v>3.0382854862313631E-4</v>
      </c>
      <c r="E36" s="46">
        <v>1.9481411882950155E-4</v>
      </c>
      <c r="F36" s="46">
        <v>1.4715460477737765E-4</v>
      </c>
      <c r="G36" s="46">
        <v>9.9178356857216809E-5</v>
      </c>
      <c r="H36" s="46">
        <v>1.6618273099720647E-4</v>
      </c>
      <c r="I36" s="46">
        <v>3.0783817126588825E-5</v>
      </c>
      <c r="J36" s="46">
        <v>8.9559251389294161E-5</v>
      </c>
      <c r="K36" s="46">
        <v>1.1600858278704729E-4</v>
      </c>
      <c r="L36" s="46">
        <v>1.1855197378497458E-4</v>
      </c>
      <c r="M36" s="46">
        <v>1.7380546588081035E-4</v>
      </c>
      <c r="N36" s="46">
        <v>7.029179417731264E-5</v>
      </c>
      <c r="O36" s="46">
        <v>2.821235439502728E-4</v>
      </c>
      <c r="P36" s="46">
        <v>1.0099789697149831E-4</v>
      </c>
      <c r="Q36" s="46">
        <v>9.4269580864812916E-5</v>
      </c>
      <c r="R36" s="46">
        <v>6.9066117799497606E-5</v>
      </c>
      <c r="S36" s="46">
        <v>7.0383360401901147E-5</v>
      </c>
      <c r="T36" s="46">
        <v>5.0478604125628416E-5</v>
      </c>
      <c r="U36" s="46">
        <v>4.5821155070585049E-5</v>
      </c>
      <c r="V36" s="46">
        <v>1.483245633775804E-4</v>
      </c>
      <c r="W36" s="46">
        <v>1.457758379305527E-4</v>
      </c>
      <c r="X36" s="46">
        <v>2.7678070234479654E-4</v>
      </c>
      <c r="Y36" s="46">
        <v>8.1836231015950029E-4</v>
      </c>
      <c r="Z36" s="46">
        <v>2.7450701848375273E-4</v>
      </c>
      <c r="AA36" s="46">
        <v>1.0331722841242998E-4</v>
      </c>
      <c r="AB36" s="46">
        <v>4.3245647226038836E-4</v>
      </c>
      <c r="AC36" s="46">
        <v>6.3741717217929156E-5</v>
      </c>
      <c r="AD36" s="46">
        <v>1.9979146092573524E-4</v>
      </c>
      <c r="AE36" s="46">
        <v>1.6197420833482477E-4</v>
      </c>
      <c r="AF36" s="46">
        <v>4.0718158887824812E-5</v>
      </c>
      <c r="AG36" s="46">
        <v>4.3543162469135112E-4</v>
      </c>
      <c r="AH36" s="46">
        <v>1.5902991790065553E-4</v>
      </c>
      <c r="AI36" s="46">
        <v>4.584870156479382E-5</v>
      </c>
      <c r="AJ36" s="46">
        <v>2.4850908504980477E-4</v>
      </c>
      <c r="AK36" s="46">
        <v>3.0169196948462424E-4</v>
      </c>
      <c r="AL36" s="46">
        <v>5.331301400059249E-5</v>
      </c>
      <c r="AM36" s="47">
        <v>6.648552063095405E-5</v>
      </c>
    </row>
    <row r="37" spans="1:39" s="64" customFormat="1" ht="17" customHeight="1" x14ac:dyDescent="0.2">
      <c r="A37" s="44" t="s">
        <v>34</v>
      </c>
      <c r="B37" s="90" t="s">
        <v>89</v>
      </c>
      <c r="C37" s="46">
        <v>9.3392468404212923E-3</v>
      </c>
      <c r="D37" s="46">
        <v>1.6341782212273129E-2</v>
      </c>
      <c r="E37" s="46">
        <v>1.3806498536188145E-2</v>
      </c>
      <c r="F37" s="46">
        <v>1.1024679503219826E-2</v>
      </c>
      <c r="G37" s="46">
        <v>1.0765520141565421E-2</v>
      </c>
      <c r="H37" s="46">
        <v>1.837531017780519E-2</v>
      </c>
      <c r="I37" s="46">
        <v>2.5251466362749548E-3</v>
      </c>
      <c r="J37" s="46">
        <v>1.4361566137822671E-2</v>
      </c>
      <c r="K37" s="46">
        <v>1.8002350624289447E-2</v>
      </c>
      <c r="L37" s="46">
        <v>7.1246128407025334E-3</v>
      </c>
      <c r="M37" s="46">
        <v>1.0534851563599797E-2</v>
      </c>
      <c r="N37" s="46">
        <v>1.0779458593448969E-2</v>
      </c>
      <c r="O37" s="46">
        <v>1.62901815812811E-2</v>
      </c>
      <c r="P37" s="46">
        <v>1.2166718151952634E-2</v>
      </c>
      <c r="Q37" s="46">
        <v>1.3008534623008793E-2</v>
      </c>
      <c r="R37" s="46">
        <v>1.5650668150137183E-2</v>
      </c>
      <c r="S37" s="46">
        <v>1.4096523197246004E-2</v>
      </c>
      <c r="T37" s="46">
        <v>1.3977234513853118E-2</v>
      </c>
      <c r="U37" s="46">
        <v>1.3322329694919607E-2</v>
      </c>
      <c r="V37" s="46">
        <v>1.4925973035297533E-2</v>
      </c>
      <c r="W37" s="46">
        <v>2.6950183698211456E-2</v>
      </c>
      <c r="X37" s="46">
        <v>1.9283379661187157E-2</v>
      </c>
      <c r="Y37" s="46">
        <v>5.0552324234235162E-2</v>
      </c>
      <c r="Z37" s="46">
        <v>1.9455141100840168E-2</v>
      </c>
      <c r="AA37" s="46">
        <v>2.1329754617717332E-2</v>
      </c>
      <c r="AB37" s="46">
        <v>3.3176741883663804E-2</v>
      </c>
      <c r="AC37" s="46">
        <v>9.2874622654257888E-3</v>
      </c>
      <c r="AD37" s="46">
        <v>3.3687132820598133E-2</v>
      </c>
      <c r="AE37" s="46">
        <v>4.3518446729466781E-2</v>
      </c>
      <c r="AF37" s="46">
        <v>2.2963312993755505E-2</v>
      </c>
      <c r="AG37" s="46">
        <v>2.8843393952910419E-2</v>
      </c>
      <c r="AH37" s="46">
        <v>1.4215652947979471E-2</v>
      </c>
      <c r="AI37" s="46">
        <v>2.1936756812190799E-2</v>
      </c>
      <c r="AJ37" s="46">
        <v>3.7166874962731633E-2</v>
      </c>
      <c r="AK37" s="46">
        <v>1.3730638400793192E-2</v>
      </c>
      <c r="AL37" s="46">
        <v>8.4809252832142978E-3</v>
      </c>
      <c r="AM37" s="47">
        <v>1.2976546484862156E-2</v>
      </c>
    </row>
    <row r="38" spans="1:39" s="64" customFormat="1" ht="17" customHeight="1" x14ac:dyDescent="0.2">
      <c r="A38" s="44" t="s">
        <v>35</v>
      </c>
      <c r="B38" s="90" t="s">
        <v>90</v>
      </c>
      <c r="C38" s="46">
        <v>5.8998017304877988E-4</v>
      </c>
      <c r="D38" s="46">
        <v>2.0173980101121337E-4</v>
      </c>
      <c r="E38" s="46">
        <v>2.112190052274308E-4</v>
      </c>
      <c r="F38" s="46">
        <v>1.2835330206364173E-4</v>
      </c>
      <c r="G38" s="46">
        <v>1.191827377854252E-4</v>
      </c>
      <c r="H38" s="46">
        <v>1.6917975584091252E-4</v>
      </c>
      <c r="I38" s="46">
        <v>3.4104532657620625E-5</v>
      </c>
      <c r="J38" s="46">
        <v>1.1439378552267992E-4</v>
      </c>
      <c r="K38" s="46">
        <v>3.2401277991410084E-4</v>
      </c>
      <c r="L38" s="46">
        <v>8.1922193913213631E-5</v>
      </c>
      <c r="M38" s="46">
        <v>9.6866497816271391E-5</v>
      </c>
      <c r="N38" s="46">
        <v>1.1000431570091356E-4</v>
      </c>
      <c r="O38" s="46">
        <v>1.4608974079812048E-4</v>
      </c>
      <c r="P38" s="46">
        <v>1.1312266976852214E-4</v>
      </c>
      <c r="Q38" s="46">
        <v>1.2298046097162881E-4</v>
      </c>
      <c r="R38" s="46">
        <v>1.7962973696961115E-4</v>
      </c>
      <c r="S38" s="46">
        <v>1.3926179979832797E-4</v>
      </c>
      <c r="T38" s="46">
        <v>1.5538975431702402E-4</v>
      </c>
      <c r="U38" s="46">
        <v>1.152963517253105E-4</v>
      </c>
      <c r="V38" s="46">
        <v>1.6358213123248959E-4</v>
      </c>
      <c r="W38" s="46">
        <v>2.3357641526706272E-4</v>
      </c>
      <c r="X38" s="46">
        <v>1.3381680813471147E-4</v>
      </c>
      <c r="Y38" s="46">
        <v>4.0579116563648041E-4</v>
      </c>
      <c r="Z38" s="46">
        <v>1.344811573071077E-4</v>
      </c>
      <c r="AA38" s="46">
        <v>3.5160676873125028E-4</v>
      </c>
      <c r="AB38" s="46">
        <v>2.8966507086953961E-4</v>
      </c>
      <c r="AC38" s="46">
        <v>3.0151040615479432E-4</v>
      </c>
      <c r="AD38" s="46">
        <v>3.8135156571320484E-4</v>
      </c>
      <c r="AE38" s="46">
        <v>2.5718949489085111E-3</v>
      </c>
      <c r="AF38" s="46">
        <v>2.4697089744706366E-4</v>
      </c>
      <c r="AG38" s="46">
        <v>2.7965007194890503E-3</v>
      </c>
      <c r="AH38" s="46">
        <v>7.1676340613786062E-3</v>
      </c>
      <c r="AI38" s="46">
        <v>9.0068561808721837E-4</v>
      </c>
      <c r="AJ38" s="46">
        <v>9.3281707929108689E-4</v>
      </c>
      <c r="AK38" s="46">
        <v>3.7841583677333023E-3</v>
      </c>
      <c r="AL38" s="46">
        <v>1.1718461651010158E-4</v>
      </c>
      <c r="AM38" s="47">
        <v>1.1792597152917019E-3</v>
      </c>
    </row>
    <row r="39" spans="1:39" s="64" customFormat="1" ht="17" customHeight="1" x14ac:dyDescent="0.2">
      <c r="A39" s="44" t="s">
        <v>36</v>
      </c>
      <c r="B39" s="90" t="s">
        <v>91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v>0</v>
      </c>
      <c r="AM39" s="47">
        <v>0</v>
      </c>
    </row>
    <row r="40" spans="1:39" s="64" customFormat="1" ht="17" customHeight="1" x14ac:dyDescent="0.2">
      <c r="A40" s="44" t="s">
        <v>37</v>
      </c>
      <c r="B40" s="90" t="s">
        <v>92</v>
      </c>
      <c r="C40" s="46">
        <v>2.8730076389898045E-3</v>
      </c>
      <c r="D40" s="46">
        <v>3.2524366631574578E-3</v>
      </c>
      <c r="E40" s="46">
        <v>1.9436025823774345E-3</v>
      </c>
      <c r="F40" s="46">
        <v>1.1847975341419043E-3</v>
      </c>
      <c r="G40" s="46">
        <v>1.5423885629338311E-3</v>
      </c>
      <c r="H40" s="46">
        <v>8.1236468389744604E-4</v>
      </c>
      <c r="I40" s="46">
        <v>4.6734374992708977E-4</v>
      </c>
      <c r="J40" s="46">
        <v>1.2753083062425402E-3</v>
      </c>
      <c r="K40" s="46">
        <v>3.9839984032929276E-3</v>
      </c>
      <c r="L40" s="46">
        <v>3.4303489772470274E-3</v>
      </c>
      <c r="M40" s="46">
        <v>1.7672232339533303E-3</v>
      </c>
      <c r="N40" s="46">
        <v>2.8087586388507112E-3</v>
      </c>
      <c r="O40" s="46">
        <v>3.4684427727670534E-3</v>
      </c>
      <c r="P40" s="46">
        <v>2.4094469094929397E-3</v>
      </c>
      <c r="Q40" s="46">
        <v>1.3321133024695871E-3</v>
      </c>
      <c r="R40" s="46">
        <v>5.7979849534756892E-4</v>
      </c>
      <c r="S40" s="46">
        <v>2.3073445393710142E-3</v>
      </c>
      <c r="T40" s="46">
        <v>1.4671851044961814E-3</v>
      </c>
      <c r="U40" s="46">
        <v>8.8114624362224041E-4</v>
      </c>
      <c r="V40" s="46">
        <v>1.1916691915122395E-3</v>
      </c>
      <c r="W40" s="46">
        <v>5.6946270573176149E-3</v>
      </c>
      <c r="X40" s="46">
        <v>1.5708945515839261E-3</v>
      </c>
      <c r="Y40" s="46">
        <v>3.796878352003701E-3</v>
      </c>
      <c r="Z40" s="46">
        <v>2.3393880364611041E-3</v>
      </c>
      <c r="AA40" s="46">
        <v>2.0168745432167967E-3</v>
      </c>
      <c r="AB40" s="46">
        <v>4.1154665755535266E-3</v>
      </c>
      <c r="AC40" s="46">
        <v>1.6585724012523908E-3</v>
      </c>
      <c r="AD40" s="46">
        <v>2.0039397423797043E-3</v>
      </c>
      <c r="AE40" s="46">
        <v>1.8467775356520589E-3</v>
      </c>
      <c r="AF40" s="46">
        <v>4.3262356469611743E-4</v>
      </c>
      <c r="AG40" s="46">
        <v>1.6404526640973029E-3</v>
      </c>
      <c r="AH40" s="46">
        <v>1.1954632078478515E-3</v>
      </c>
      <c r="AI40" s="46">
        <v>4.6638345019727285E-3</v>
      </c>
      <c r="AJ40" s="46">
        <v>1.6123448112966823E-3</v>
      </c>
      <c r="AK40" s="46">
        <v>1.5276952707996257E-3</v>
      </c>
      <c r="AL40" s="46">
        <v>9.7598078584421402E-4</v>
      </c>
      <c r="AM40" s="47">
        <v>4.6716093284880351E-4</v>
      </c>
    </row>
    <row r="41" spans="1:39" s="64" customFormat="1" ht="17" customHeight="1" x14ac:dyDescent="0.2">
      <c r="A41" s="50"/>
      <c r="B41" s="93"/>
      <c r="C41" s="51">
        <f>SUM(C4:C40)</f>
        <v>0.33164997110729227</v>
      </c>
      <c r="D41" s="51">
        <f t="shared" ref="D41:AM41" si="0">SUM(D4:D40)</f>
        <v>0.1992503059081317</v>
      </c>
      <c r="E41" s="51">
        <f t="shared" si="0"/>
        <v>0.44754432464320637</v>
      </c>
      <c r="F41" s="51">
        <f t="shared" si="0"/>
        <v>0.40069655329154186</v>
      </c>
      <c r="G41" s="51">
        <f t="shared" si="0"/>
        <v>0.40108682128394585</v>
      </c>
      <c r="H41" s="51">
        <f t="shared" si="0"/>
        <v>0.44860920049411629</v>
      </c>
      <c r="I41" s="51">
        <f t="shared" si="0"/>
        <v>0.54756076141024856</v>
      </c>
      <c r="J41" s="51">
        <f t="shared" si="0"/>
        <v>0.38275620935147842</v>
      </c>
      <c r="K41" s="51">
        <f t="shared" si="0"/>
        <v>0.30269736846492529</v>
      </c>
      <c r="L41" s="51">
        <f t="shared" si="0"/>
        <v>0.49730780922083501</v>
      </c>
      <c r="M41" s="51">
        <f t="shared" si="0"/>
        <v>0.65075991141720835</v>
      </c>
      <c r="N41" s="51">
        <f t="shared" si="0"/>
        <v>0.34748040216464515</v>
      </c>
      <c r="O41" s="51">
        <f t="shared" si="0"/>
        <v>0.36372015054162316</v>
      </c>
      <c r="P41" s="51">
        <f t="shared" si="0"/>
        <v>0.32097178190804421</v>
      </c>
      <c r="Q41" s="51">
        <f t="shared" si="0"/>
        <v>0.42769372231923664</v>
      </c>
      <c r="R41" s="51">
        <f t="shared" si="0"/>
        <v>0.44877664909626025</v>
      </c>
      <c r="S41" s="51">
        <f t="shared" si="0"/>
        <v>0.44693789857050858</v>
      </c>
      <c r="T41" s="51">
        <f t="shared" si="0"/>
        <v>0.52479513137026501</v>
      </c>
      <c r="U41" s="51">
        <f t="shared" si="0"/>
        <v>0.53964004051402648</v>
      </c>
      <c r="V41" s="51">
        <f t="shared" si="0"/>
        <v>0.31997451817511652</v>
      </c>
      <c r="W41" s="51">
        <f t="shared" si="0"/>
        <v>0.29181812239712607</v>
      </c>
      <c r="X41" s="51">
        <f t="shared" si="0"/>
        <v>0.42011211763811757</v>
      </c>
      <c r="Y41" s="51">
        <f t="shared" si="0"/>
        <v>0.26936365689366454</v>
      </c>
      <c r="Z41" s="51">
        <f t="shared" si="0"/>
        <v>0.17557271416997758</v>
      </c>
      <c r="AA41" s="51">
        <f t="shared" si="0"/>
        <v>0.12734661520363186</v>
      </c>
      <c r="AB41" s="51">
        <f t="shared" si="0"/>
        <v>0.16009715883142889</v>
      </c>
      <c r="AC41" s="51">
        <f t="shared" si="0"/>
        <v>5.7594165537357141E-2</v>
      </c>
      <c r="AD41" s="51">
        <f t="shared" si="0"/>
        <v>0.22477366017371314</v>
      </c>
      <c r="AE41" s="51">
        <f t="shared" si="0"/>
        <v>0.22644757215889161</v>
      </c>
      <c r="AF41" s="51">
        <f t="shared" si="0"/>
        <v>0.13976025337906356</v>
      </c>
      <c r="AG41" s="51">
        <f t="shared" si="0"/>
        <v>0.17747291491399136</v>
      </c>
      <c r="AH41" s="51">
        <f t="shared" si="0"/>
        <v>0.2481110863041506</v>
      </c>
      <c r="AI41" s="51">
        <f t="shared" si="0"/>
        <v>0.19683687549737081</v>
      </c>
      <c r="AJ41" s="51">
        <f t="shared" si="0"/>
        <v>0.18636597296324944</v>
      </c>
      <c r="AK41" s="51">
        <f t="shared" si="0"/>
        <v>0.26035288817823721</v>
      </c>
      <c r="AL41" s="51">
        <f t="shared" si="0"/>
        <v>0.65633766574140928</v>
      </c>
      <c r="AM41" s="52">
        <f t="shared" si="0"/>
        <v>0.13168139066071474</v>
      </c>
    </row>
    <row r="42" spans="1:39" s="64" customFormat="1" ht="17" customHeight="1" x14ac:dyDescent="0.2">
      <c r="A42" s="63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</row>
  </sheetData>
  <mergeCells count="1"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8A3A7-AAD2-415D-8DDD-8A5228E916AA}">
  <sheetPr codeName="Sheet16">
    <tabColor theme="5" tint="0.79998168889431442"/>
    <pageSetUpPr fitToPage="1"/>
  </sheetPr>
  <dimension ref="A1:AN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19.5" customHeight="1" x14ac:dyDescent="0.2"/>
  <cols>
    <col min="1" max="1" width="6.6328125" style="5" customWidth="1"/>
    <col min="2" max="2" width="30.6328125" style="4" customWidth="1"/>
    <col min="3" max="40" width="11.6328125" style="4" customWidth="1"/>
    <col min="41" max="16384" width="8.7265625" style="4"/>
  </cols>
  <sheetData>
    <row r="1" spans="1:40" ht="19.5" customHeight="1" x14ac:dyDescent="0.2">
      <c r="A1" s="25"/>
      <c r="B1" s="3"/>
      <c r="C1" s="3"/>
      <c r="D1" s="3"/>
      <c r="E1" s="3"/>
      <c r="F1" s="3"/>
    </row>
    <row r="2" spans="1:40" ht="19.5" customHeight="1" x14ac:dyDescent="0.2">
      <c r="A2" s="198" t="s">
        <v>220</v>
      </c>
      <c r="B2" s="187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</row>
    <row r="3" spans="1:40" ht="35" customHeight="1" x14ac:dyDescent="0.2">
      <c r="A3" s="188"/>
      <c r="B3" s="189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</row>
    <row r="4" spans="1:40" s="64" customFormat="1" ht="17" customHeight="1" x14ac:dyDescent="0.2">
      <c r="A4" s="44" t="s">
        <v>1</v>
      </c>
      <c r="B4" s="90" t="s">
        <v>57</v>
      </c>
      <c r="C4" s="46">
        <f t="array" ref="C4:AM40">MMULT(MAB!C4:AM40,I!C4:AM40-M!C4:AM40)+M!C4:AM40</f>
        <v>0.71074599060064925</v>
      </c>
      <c r="D4" s="46">
        <v>5.3373158105019196E-7</v>
      </c>
      <c r="E4" s="46">
        <v>3.6311694684795282E-2</v>
      </c>
      <c r="F4" s="46">
        <v>6.0288555153663694E-4</v>
      </c>
      <c r="G4" s="46">
        <v>3.1881021243048012E-3</v>
      </c>
      <c r="H4" s="46">
        <v>3.435232417429967E-4</v>
      </c>
      <c r="I4" s="46">
        <v>4.3520975328110105E-6</v>
      </c>
      <c r="J4" s="46">
        <v>2.3995078414487483E-3</v>
      </c>
      <c r="K4" s="46">
        <v>1.1581179857882861E-4</v>
      </c>
      <c r="L4" s="46">
        <v>2.1394303681675474E-5</v>
      </c>
      <c r="M4" s="46">
        <v>2.3764443113610469E-5</v>
      </c>
      <c r="N4" s="46">
        <v>3.4579112473953574E-5</v>
      </c>
      <c r="O4" s="46">
        <v>3.3777049190831881E-5</v>
      </c>
      <c r="P4" s="46">
        <v>2.7239562913801639E-5</v>
      </c>
      <c r="Q4" s="46">
        <v>3.0192102910916186E-5</v>
      </c>
      <c r="R4" s="46">
        <v>1.572895032309169E-5</v>
      </c>
      <c r="S4" s="46">
        <v>8.0572308325106847E-5</v>
      </c>
      <c r="T4" s="46">
        <v>7.6226100044751092E-6</v>
      </c>
      <c r="U4" s="46">
        <v>1.1877016949558395E-4</v>
      </c>
      <c r="V4" s="46">
        <v>7.2780779280413248E-4</v>
      </c>
      <c r="W4" s="46">
        <v>8.2954374583798661E-4</v>
      </c>
      <c r="X4" s="46">
        <v>4.9526810187651817E-5</v>
      </c>
      <c r="Y4" s="46">
        <v>1.9817675811070526E-4</v>
      </c>
      <c r="Z4" s="46">
        <v>3.1183457710058714E-5</v>
      </c>
      <c r="AA4" s="46">
        <v>1.3917591617229182E-4</v>
      </c>
      <c r="AB4" s="46">
        <v>5.9375197217300392E-5</v>
      </c>
      <c r="AC4" s="46">
        <v>3.5816068908410971E-5</v>
      </c>
      <c r="AD4" s="46">
        <v>8.3320450015566215E-5</v>
      </c>
      <c r="AE4" s="46">
        <v>8.7492694839465338E-5</v>
      </c>
      <c r="AF4" s="46">
        <v>9.0140492847694785E-5</v>
      </c>
      <c r="AG4" s="46">
        <v>1.5299678543953701E-3</v>
      </c>
      <c r="AH4" s="46">
        <v>1.9283068718360984E-3</v>
      </c>
      <c r="AI4" s="46">
        <v>1.6465399472266108E-3</v>
      </c>
      <c r="AJ4" s="46">
        <v>8.2063017757706306E-5</v>
      </c>
      <c r="AK4" s="46">
        <v>1.2256153393020632E-2</v>
      </c>
      <c r="AL4" s="46">
        <v>1.6387021537231288E-3</v>
      </c>
      <c r="AM4" s="47">
        <v>1.5203735470245637E-4</v>
      </c>
      <c r="AN4" s="49"/>
    </row>
    <row r="5" spans="1:40" s="64" customFormat="1" ht="17" customHeight="1" x14ac:dyDescent="0.2">
      <c r="A5" s="44" t="s">
        <v>2</v>
      </c>
      <c r="B5" s="90" t="s">
        <v>58</v>
      </c>
      <c r="C5" s="46">
        <v>3.1347417596152001E-3</v>
      </c>
      <c r="D5" s="46">
        <v>0.99386983241893412</v>
      </c>
      <c r="E5" s="46">
        <v>1.9217549783769404E-3</v>
      </c>
      <c r="F5" s="46">
        <v>9.1285181178345698E-4</v>
      </c>
      <c r="G5" s="46">
        <v>3.7323040362887789E-3</v>
      </c>
      <c r="H5" s="46">
        <v>3.2053051969659304E-3</v>
      </c>
      <c r="I5" s="46">
        <v>0.24551025760613021</v>
      </c>
      <c r="J5" s="46">
        <v>3.3735777555462185E-3</v>
      </c>
      <c r="K5" s="46">
        <v>2.1010845440551387E-2</v>
      </c>
      <c r="L5" s="46">
        <v>4.1527164160498987E-2</v>
      </c>
      <c r="M5" s="46">
        <v>6.9096870537169201E-3</v>
      </c>
      <c r="N5" s="46">
        <v>7.5758707894821942E-3</v>
      </c>
      <c r="O5" s="46">
        <v>3.0968767178289028E-3</v>
      </c>
      <c r="P5" s="46">
        <v>3.5466796274263102E-3</v>
      </c>
      <c r="Q5" s="46">
        <v>1.1802995315153629E-3</v>
      </c>
      <c r="R5" s="46">
        <v>1.5451006702257722E-3</v>
      </c>
      <c r="S5" s="46">
        <v>3.638013630696808E-3</v>
      </c>
      <c r="T5" s="46">
        <v>1.8879160177883564E-4</v>
      </c>
      <c r="U5" s="46">
        <v>4.9459650494661942E-3</v>
      </c>
      <c r="V5" s="46">
        <v>2.861377354006251E-3</v>
      </c>
      <c r="W5" s="46">
        <v>8.7972367332156253E-3</v>
      </c>
      <c r="X5" s="46">
        <v>0.21601817835212214</v>
      </c>
      <c r="Y5" s="46">
        <v>1.747732386958753E-2</v>
      </c>
      <c r="Z5" s="46">
        <v>5.5183775530477149E-3</v>
      </c>
      <c r="AA5" s="46">
        <v>5.2952630357163038E-3</v>
      </c>
      <c r="AB5" s="46">
        <v>2.0865207010228939E-3</v>
      </c>
      <c r="AC5" s="46">
        <v>1.4329915519709611E-3</v>
      </c>
      <c r="AD5" s="46">
        <v>1.82128350912584E-2</v>
      </c>
      <c r="AE5" s="46">
        <v>1.2462097076280584E-3</v>
      </c>
      <c r="AF5" s="46">
        <v>5.5419310445786853E-3</v>
      </c>
      <c r="AG5" s="46">
        <v>4.3999253437769876E-3</v>
      </c>
      <c r="AH5" s="46">
        <v>4.5066827886241492E-3</v>
      </c>
      <c r="AI5" s="46">
        <v>2.9268074793350582E-3</v>
      </c>
      <c r="AJ5" s="46">
        <v>2.1413621621572273E-3</v>
      </c>
      <c r="AK5" s="46">
        <v>6.342146896274878E-3</v>
      </c>
      <c r="AL5" s="46">
        <v>4.7750259249897181E-3</v>
      </c>
      <c r="AM5" s="47">
        <v>3.3537876786708947E-3</v>
      </c>
      <c r="AN5" s="49"/>
    </row>
    <row r="6" spans="1:40" s="64" customFormat="1" ht="17" customHeight="1" x14ac:dyDescent="0.2">
      <c r="A6" s="44" t="s">
        <v>3</v>
      </c>
      <c r="B6" s="90" t="s">
        <v>59</v>
      </c>
      <c r="C6" s="46">
        <v>2.5743591965109312E-2</v>
      </c>
      <c r="D6" s="46">
        <v>7.0189435891942967E-7</v>
      </c>
      <c r="E6" s="46">
        <v>0.7745756478812178</v>
      </c>
      <c r="F6" s="46">
        <v>2.739163767720397E-4</v>
      </c>
      <c r="G6" s="46">
        <v>5.248679731345992E-4</v>
      </c>
      <c r="H6" s="46">
        <v>1.6059396185610702E-3</v>
      </c>
      <c r="I6" s="46">
        <v>1.2073539560505156E-5</v>
      </c>
      <c r="J6" s="46">
        <v>2.2111184897758768E-4</v>
      </c>
      <c r="K6" s="46">
        <v>2.4471956751871866E-4</v>
      </c>
      <c r="L6" s="46">
        <v>3.9722211071886725E-5</v>
      </c>
      <c r="M6" s="46">
        <v>2.7994469827404344E-5</v>
      </c>
      <c r="N6" s="46">
        <v>3.909179240290378E-5</v>
      </c>
      <c r="O6" s="46">
        <v>3.5029847514197785E-5</v>
      </c>
      <c r="P6" s="46">
        <v>3.0475123948217835E-5</v>
      </c>
      <c r="Q6" s="46">
        <v>2.3814918133505427E-5</v>
      </c>
      <c r="R6" s="46">
        <v>1.5943054559739498E-5</v>
      </c>
      <c r="S6" s="46">
        <v>5.3961009879718816E-5</v>
      </c>
      <c r="T6" s="46">
        <v>4.6116334570117455E-6</v>
      </c>
      <c r="U6" s="46">
        <v>5.313397802671614E-5</v>
      </c>
      <c r="V6" s="46">
        <v>8.9275905919709788E-4</v>
      </c>
      <c r="W6" s="46">
        <v>1.8795282140610334E-4</v>
      </c>
      <c r="X6" s="46">
        <v>5.2897957703900774E-5</v>
      </c>
      <c r="Y6" s="46">
        <v>1.5553200783334679E-4</v>
      </c>
      <c r="Z6" s="46">
        <v>2.7785626282879685E-5</v>
      </c>
      <c r="AA6" s="46">
        <v>1.9001651095291468E-4</v>
      </c>
      <c r="AB6" s="46">
        <v>9.5491608288231957E-5</v>
      </c>
      <c r="AC6" s="46">
        <v>7.643967877543544E-5</v>
      </c>
      <c r="AD6" s="46">
        <v>1.4696310377760151E-4</v>
      </c>
      <c r="AE6" s="46">
        <v>2.9499005563385881E-4</v>
      </c>
      <c r="AF6" s="46">
        <v>6.3001595744188092E-4</v>
      </c>
      <c r="AG6" s="46">
        <v>5.4296548575410615E-3</v>
      </c>
      <c r="AH6" s="46">
        <v>6.9267907919195199E-3</v>
      </c>
      <c r="AI6" s="46">
        <v>1.4676942427240373E-3</v>
      </c>
      <c r="AJ6" s="46">
        <v>2.0085952601298115E-4</v>
      </c>
      <c r="AK6" s="46">
        <v>6.7819299805160327E-2</v>
      </c>
      <c r="AL6" s="46">
        <v>4.3067508813349892E-4</v>
      </c>
      <c r="AM6" s="47">
        <v>2.1966175082547448E-3</v>
      </c>
      <c r="AN6" s="49"/>
    </row>
    <row r="7" spans="1:40" s="64" customFormat="1" ht="17" customHeight="1" x14ac:dyDescent="0.2">
      <c r="A7" s="44" t="s">
        <v>4</v>
      </c>
      <c r="B7" s="90" t="s">
        <v>60</v>
      </c>
      <c r="C7" s="46">
        <v>1.0352056768803703E-3</v>
      </c>
      <c r="D7" s="46">
        <v>1.8975936932564546E-5</v>
      </c>
      <c r="E7" s="46">
        <v>4.696400438497762E-4</v>
      </c>
      <c r="F7" s="46">
        <v>0.91976329997036366</v>
      </c>
      <c r="G7" s="46">
        <v>1.2995757496711644E-3</v>
      </c>
      <c r="H7" s="46">
        <v>4.0337358652335468E-4</v>
      </c>
      <c r="I7" s="46">
        <v>7.7127701535066823E-5</v>
      </c>
      <c r="J7" s="46">
        <v>1.7470935552546753E-3</v>
      </c>
      <c r="K7" s="46">
        <v>1.8464750422745731E-3</v>
      </c>
      <c r="L7" s="46">
        <v>4.4246927922519437E-4</v>
      </c>
      <c r="M7" s="46">
        <v>6.1324628389558804E-4</v>
      </c>
      <c r="N7" s="46">
        <v>8.2392953889235516E-4</v>
      </c>
      <c r="O7" s="46">
        <v>6.9413252665119821E-4</v>
      </c>
      <c r="P7" s="46">
        <v>6.9250372379236775E-4</v>
      </c>
      <c r="Q7" s="46">
        <v>4.5832701868507754E-4</v>
      </c>
      <c r="R7" s="46">
        <v>6.5434939208522109E-4</v>
      </c>
      <c r="S7" s="46">
        <v>1.3568613326276641E-3</v>
      </c>
      <c r="T7" s="46">
        <v>1.0029492261818558E-4</v>
      </c>
      <c r="U7" s="46">
        <v>1.7662016648059007E-3</v>
      </c>
      <c r="V7" s="46">
        <v>2.1684886732864636E-3</v>
      </c>
      <c r="W7" s="46">
        <v>4.2702838429210114E-3</v>
      </c>
      <c r="X7" s="46">
        <v>4.8237215922452577E-4</v>
      </c>
      <c r="Y7" s="46">
        <v>1.7722005369421052E-3</v>
      </c>
      <c r="Z7" s="46">
        <v>8.5886155498148605E-4</v>
      </c>
      <c r="AA7" s="46">
        <v>3.6688057435341564E-3</v>
      </c>
      <c r="AB7" s="46">
        <v>1.4113329697497637E-3</v>
      </c>
      <c r="AC7" s="46">
        <v>2.8110759245600293E-4</v>
      </c>
      <c r="AD7" s="46">
        <v>1.7291446129906957E-3</v>
      </c>
      <c r="AE7" s="46">
        <v>6.6951574300517396E-4</v>
      </c>
      <c r="AF7" s="46">
        <v>4.5064529955743549E-3</v>
      </c>
      <c r="AG7" s="46">
        <v>1.0383600810540481E-3</v>
      </c>
      <c r="AH7" s="46">
        <v>3.6380025788404088E-3</v>
      </c>
      <c r="AI7" s="46">
        <v>1.7556889811385874E-2</v>
      </c>
      <c r="AJ7" s="46">
        <v>1.7205677931916242E-3</v>
      </c>
      <c r="AK7" s="46">
        <v>2.7710929860941358E-3</v>
      </c>
      <c r="AL7" s="46">
        <v>2.0402788877917306E-2</v>
      </c>
      <c r="AM7" s="47">
        <v>6.5691393941299863E-4</v>
      </c>
      <c r="AN7" s="49"/>
    </row>
    <row r="8" spans="1:40" s="64" customFormat="1" ht="17" customHeight="1" x14ac:dyDescent="0.2">
      <c r="A8" s="44" t="s">
        <v>5</v>
      </c>
      <c r="B8" s="90" t="s">
        <v>61</v>
      </c>
      <c r="C8" s="46">
        <v>9.1067267817234124E-3</v>
      </c>
      <c r="D8" s="46">
        <v>2.0078590020655634E-5</v>
      </c>
      <c r="E8" s="46">
        <v>3.8450202378263504E-3</v>
      </c>
      <c r="F8" s="46">
        <v>6.5066188643930301E-4</v>
      </c>
      <c r="G8" s="46">
        <v>0.75692143448446092</v>
      </c>
      <c r="H8" s="46">
        <v>3.3166702685402186E-3</v>
      </c>
      <c r="I8" s="46">
        <v>1.90626948676954E-4</v>
      </c>
      <c r="J8" s="46">
        <v>2.5654751410805034E-3</v>
      </c>
      <c r="K8" s="46">
        <v>9.1011395377643411E-3</v>
      </c>
      <c r="L8" s="46">
        <v>1.0224674067244761E-3</v>
      </c>
      <c r="M8" s="46">
        <v>1.3178556258648187E-3</v>
      </c>
      <c r="N8" s="46">
        <v>2.8113759546380297E-3</v>
      </c>
      <c r="O8" s="46">
        <v>1.1641017365592009E-3</v>
      </c>
      <c r="P8" s="46">
        <v>1.328201266234593E-3</v>
      </c>
      <c r="Q8" s="46">
        <v>1.0468137365056069E-3</v>
      </c>
      <c r="R8" s="46">
        <v>8.5540698298173265E-4</v>
      </c>
      <c r="S8" s="46">
        <v>3.4099324131565702E-3</v>
      </c>
      <c r="T8" s="46">
        <v>2.3143318275075763E-4</v>
      </c>
      <c r="U8" s="46">
        <v>1.6571930850886843E-3</v>
      </c>
      <c r="V8" s="46">
        <v>1.8608331226743366E-2</v>
      </c>
      <c r="W8" s="46">
        <v>3.7717919437929646E-2</v>
      </c>
      <c r="X8" s="46">
        <v>4.1530524650063615E-3</v>
      </c>
      <c r="Y8" s="46">
        <v>6.9802024398728157E-3</v>
      </c>
      <c r="Z8" s="46">
        <v>1.7235921246296188E-3</v>
      </c>
      <c r="AA8" s="46">
        <v>6.5399880357886568E-3</v>
      </c>
      <c r="AB8" s="46">
        <v>5.0266782005346467E-3</v>
      </c>
      <c r="AC8" s="46">
        <v>1.5688881413604646E-3</v>
      </c>
      <c r="AD8" s="46">
        <v>5.7932782247735537E-3</v>
      </c>
      <c r="AE8" s="46">
        <v>4.4810573989418285E-3</v>
      </c>
      <c r="AF8" s="46">
        <v>3.2834677711001538E-3</v>
      </c>
      <c r="AG8" s="46">
        <v>1.0254426262900728E-2</v>
      </c>
      <c r="AH8" s="46">
        <v>6.7076441141417659E-3</v>
      </c>
      <c r="AI8" s="46">
        <v>1.5747032898306375E-2</v>
      </c>
      <c r="AJ8" s="46">
        <v>3.7981514941787583E-3</v>
      </c>
      <c r="AK8" s="46">
        <v>4.6655483791650867E-3</v>
      </c>
      <c r="AL8" s="46">
        <v>0.33189983589435451</v>
      </c>
      <c r="AM8" s="47">
        <v>1.5586048768596464E-3</v>
      </c>
      <c r="AN8" s="49"/>
    </row>
    <row r="9" spans="1:40" s="64" customFormat="1" ht="17" customHeight="1" x14ac:dyDescent="0.2">
      <c r="A9" s="44" t="s">
        <v>6</v>
      </c>
      <c r="B9" s="90" t="s">
        <v>62</v>
      </c>
      <c r="C9" s="46">
        <v>1.1668821366782749E-2</v>
      </c>
      <c r="D9" s="46">
        <v>5.659553059078341E-5</v>
      </c>
      <c r="E9" s="46">
        <v>3.6554699848812358E-3</v>
      </c>
      <c r="F9" s="46">
        <v>1.2001305111340978E-2</v>
      </c>
      <c r="G9" s="46">
        <v>9.674024570576303E-3</v>
      </c>
      <c r="H9" s="46">
        <v>0.86008594947211392</v>
      </c>
      <c r="I9" s="46">
        <v>1.3450580771988967E-3</v>
      </c>
      <c r="J9" s="46">
        <v>5.8884973521351358E-2</v>
      </c>
      <c r="K9" s="46">
        <v>9.7885686079821291E-3</v>
      </c>
      <c r="L9" s="46">
        <v>3.2398840913098635E-3</v>
      </c>
      <c r="M9" s="46">
        <v>1.8590790096521981E-3</v>
      </c>
      <c r="N9" s="46">
        <v>3.9351249554433771E-3</v>
      </c>
      <c r="O9" s="46">
        <v>2.8704685271647187E-3</v>
      </c>
      <c r="P9" s="46">
        <v>2.4114407256795485E-3</v>
      </c>
      <c r="Q9" s="46">
        <v>5.1981077055185381E-3</v>
      </c>
      <c r="R9" s="46">
        <v>2.4029949063477983E-3</v>
      </c>
      <c r="S9" s="46">
        <v>6.8150965272543648E-3</v>
      </c>
      <c r="T9" s="46">
        <v>6.4155987686389648E-4</v>
      </c>
      <c r="U9" s="46">
        <v>1.0768478470096161E-2</v>
      </c>
      <c r="V9" s="46">
        <v>1.3421053538533725E-2</v>
      </c>
      <c r="W9" s="46">
        <v>7.5201598151248463E-3</v>
      </c>
      <c r="X9" s="46">
        <v>1.88963424637488E-3</v>
      </c>
      <c r="Y9" s="46">
        <v>1.1584383334700998E-2</v>
      </c>
      <c r="Z9" s="46">
        <v>4.4760882016032476E-3</v>
      </c>
      <c r="AA9" s="46">
        <v>9.419192852242799E-4</v>
      </c>
      <c r="AB9" s="46">
        <v>1.0056613295530239E-3</v>
      </c>
      <c r="AC9" s="46">
        <v>3.9448168496810239E-4</v>
      </c>
      <c r="AD9" s="46">
        <v>1.6221288899003412E-3</v>
      </c>
      <c r="AE9" s="46">
        <v>1.0991416584074818E-3</v>
      </c>
      <c r="AF9" s="46">
        <v>1.9224227204520869E-3</v>
      </c>
      <c r="AG9" s="46">
        <v>1.5712135645292533E-2</v>
      </c>
      <c r="AH9" s="46">
        <v>0.12837012716246404</v>
      </c>
      <c r="AI9" s="46">
        <v>3.5579180978044071E-3</v>
      </c>
      <c r="AJ9" s="46">
        <v>3.7903090851770186E-3</v>
      </c>
      <c r="AK9" s="46">
        <v>6.795239861127054E-3</v>
      </c>
      <c r="AL9" s="46">
        <v>1.7474440789978913E-2</v>
      </c>
      <c r="AM9" s="47">
        <v>2.6986035097650014E-3</v>
      </c>
      <c r="AN9" s="49"/>
    </row>
    <row r="10" spans="1:40" s="64" customFormat="1" ht="17" customHeight="1" x14ac:dyDescent="0.2">
      <c r="A10" s="44" t="s">
        <v>7</v>
      </c>
      <c r="B10" s="90" t="s">
        <v>63</v>
      </c>
      <c r="C10" s="46">
        <v>3.2470500642138487E-3</v>
      </c>
      <c r="D10" s="46">
        <v>1.0953827169320487E-4</v>
      </c>
      <c r="E10" s="46">
        <v>1.4276692797856288E-3</v>
      </c>
      <c r="F10" s="46">
        <v>4.3856370419493776E-4</v>
      </c>
      <c r="G10" s="46">
        <v>1.3710268767424228E-3</v>
      </c>
      <c r="H10" s="46">
        <v>2.353702234376991E-3</v>
      </c>
      <c r="I10" s="46">
        <v>0.51655265722966859</v>
      </c>
      <c r="J10" s="46">
        <v>1.0515547699487225E-3</v>
      </c>
      <c r="K10" s="46">
        <v>5.6128910314181477E-3</v>
      </c>
      <c r="L10" s="46">
        <v>9.5316960065498658E-3</v>
      </c>
      <c r="M10" s="46">
        <v>1.4518205704703198E-3</v>
      </c>
      <c r="N10" s="46">
        <v>2.653759994110784E-3</v>
      </c>
      <c r="O10" s="46">
        <v>1.0200525830225385E-3</v>
      </c>
      <c r="P10" s="46">
        <v>1.2117289945599509E-3</v>
      </c>
      <c r="Q10" s="46">
        <v>5.258025071591889E-4</v>
      </c>
      <c r="R10" s="46">
        <v>3.7521371074252847E-4</v>
      </c>
      <c r="S10" s="46">
        <v>1.4695332718084875E-3</v>
      </c>
      <c r="T10" s="46">
        <v>8.3960551778563611E-5</v>
      </c>
      <c r="U10" s="46">
        <v>1.9068651036680895E-3</v>
      </c>
      <c r="V10" s="46">
        <v>1.6698005795375216E-3</v>
      </c>
      <c r="W10" s="46">
        <v>7.2165931934360166E-3</v>
      </c>
      <c r="X10" s="46">
        <v>1.6949696958021343E-2</v>
      </c>
      <c r="Y10" s="46">
        <v>9.8796449876508968E-3</v>
      </c>
      <c r="Z10" s="46">
        <v>2.8262427158916702E-3</v>
      </c>
      <c r="AA10" s="46">
        <v>2.570734934693281E-3</v>
      </c>
      <c r="AB10" s="46">
        <v>1.5437278441097714E-3</v>
      </c>
      <c r="AC10" s="46">
        <v>6.357998264008291E-4</v>
      </c>
      <c r="AD10" s="46">
        <v>3.2608908405309514E-2</v>
      </c>
      <c r="AE10" s="46">
        <v>8.2166507856451347E-4</v>
      </c>
      <c r="AF10" s="46">
        <v>5.6203467121714451E-3</v>
      </c>
      <c r="AG10" s="46">
        <v>3.2156167877597543E-3</v>
      </c>
      <c r="AH10" s="46">
        <v>2.5036114342124219E-3</v>
      </c>
      <c r="AI10" s="46">
        <v>3.1445953210297839E-3</v>
      </c>
      <c r="AJ10" s="46">
        <v>1.6334903302591458E-3</v>
      </c>
      <c r="AK10" s="46">
        <v>3.0056725506183994E-3</v>
      </c>
      <c r="AL10" s="46">
        <v>3.5679694841024485E-3</v>
      </c>
      <c r="AM10" s="47">
        <v>4.7708776611978393E-3</v>
      </c>
      <c r="AN10" s="49"/>
    </row>
    <row r="11" spans="1:40" s="64" customFormat="1" ht="17" customHeight="1" x14ac:dyDescent="0.2">
      <c r="A11" s="44" t="s">
        <v>8</v>
      </c>
      <c r="B11" s="90" t="s">
        <v>64</v>
      </c>
      <c r="C11" s="46">
        <v>3.7962948404779598E-3</v>
      </c>
      <c r="D11" s="46">
        <v>2.5067228175130597E-5</v>
      </c>
      <c r="E11" s="46">
        <v>3.7373154087424411E-3</v>
      </c>
      <c r="F11" s="46">
        <v>7.5885317333107072E-4</v>
      </c>
      <c r="G11" s="46">
        <v>5.072382099993944E-3</v>
      </c>
      <c r="H11" s="46">
        <v>4.7907838663839323E-3</v>
      </c>
      <c r="I11" s="46">
        <v>1.5390143360866494E-4</v>
      </c>
      <c r="J11" s="46">
        <v>0.65960674402461505</v>
      </c>
      <c r="K11" s="46">
        <v>2.8840266103908486E-3</v>
      </c>
      <c r="L11" s="46">
        <v>7.8528399201084186E-4</v>
      </c>
      <c r="M11" s="46">
        <v>1.1737428632651505E-3</v>
      </c>
      <c r="N11" s="46">
        <v>3.0267509190740494E-3</v>
      </c>
      <c r="O11" s="46">
        <v>5.2945610669185086E-3</v>
      </c>
      <c r="P11" s="46">
        <v>3.4506437413101016E-3</v>
      </c>
      <c r="Q11" s="46">
        <v>5.3570016738462047E-3</v>
      </c>
      <c r="R11" s="46">
        <v>2.0569224834704677E-3</v>
      </c>
      <c r="S11" s="46">
        <v>1.4270991908854261E-2</v>
      </c>
      <c r="T11" s="46">
        <v>1.506714299601281E-3</v>
      </c>
      <c r="U11" s="46">
        <v>2.7207306453168843E-2</v>
      </c>
      <c r="V11" s="46">
        <v>1.4732723053996144E-2</v>
      </c>
      <c r="W11" s="46">
        <v>1.1232847250209566E-2</v>
      </c>
      <c r="X11" s="46">
        <v>9.2371337466303123E-4</v>
      </c>
      <c r="Y11" s="46">
        <v>2.8543412637624575E-2</v>
      </c>
      <c r="Z11" s="46">
        <v>4.3097149479378889E-3</v>
      </c>
      <c r="AA11" s="46">
        <v>3.528570401056674E-3</v>
      </c>
      <c r="AB11" s="46">
        <v>2.5979509576665003E-3</v>
      </c>
      <c r="AC11" s="46">
        <v>9.9515632468152458E-4</v>
      </c>
      <c r="AD11" s="46">
        <v>3.2724064197036029E-3</v>
      </c>
      <c r="AE11" s="46">
        <v>2.0895593704229674E-3</v>
      </c>
      <c r="AF11" s="46">
        <v>2.5630824874512937E-3</v>
      </c>
      <c r="AG11" s="46">
        <v>6.3584331199890518E-3</v>
      </c>
      <c r="AH11" s="46">
        <v>3.2103337982649729E-3</v>
      </c>
      <c r="AI11" s="46">
        <v>5.9005479852610558E-3</v>
      </c>
      <c r="AJ11" s="46">
        <v>4.9579203967146622E-3</v>
      </c>
      <c r="AK11" s="46">
        <v>2.3981528387739892E-3</v>
      </c>
      <c r="AL11" s="46">
        <v>3.5816342901625484E-2</v>
      </c>
      <c r="AM11" s="47">
        <v>1.6276249890033157E-3</v>
      </c>
      <c r="AN11" s="49"/>
    </row>
    <row r="12" spans="1:40" s="64" customFormat="1" ht="17" customHeight="1" x14ac:dyDescent="0.2">
      <c r="A12" s="44" t="s">
        <v>9</v>
      </c>
      <c r="B12" s="90" t="s">
        <v>65</v>
      </c>
      <c r="C12" s="46">
        <v>7.1816353053506322E-4</v>
      </c>
      <c r="D12" s="46">
        <v>2.8499124651717612E-6</v>
      </c>
      <c r="E12" s="46">
        <v>4.2771580294104531E-4</v>
      </c>
      <c r="F12" s="46">
        <v>8.2163451021301814E-5</v>
      </c>
      <c r="G12" s="46">
        <v>4.8680936152796451E-4</v>
      </c>
      <c r="H12" s="46">
        <v>1.189898471662002E-3</v>
      </c>
      <c r="I12" s="46">
        <v>3.9506660322165298E-4</v>
      </c>
      <c r="J12" s="46">
        <v>9.4053416910971877E-4</v>
      </c>
      <c r="K12" s="46">
        <v>0.64973280030531877</v>
      </c>
      <c r="L12" s="46">
        <v>2.9721563314788666E-3</v>
      </c>
      <c r="M12" s="46">
        <v>2.9110331188073497E-3</v>
      </c>
      <c r="N12" s="46">
        <v>2.6394711979980342E-3</v>
      </c>
      <c r="O12" s="46">
        <v>2.3000251979050134E-3</v>
      </c>
      <c r="P12" s="46">
        <v>2.7477735458726065E-3</v>
      </c>
      <c r="Q12" s="46">
        <v>1.3547847896068948E-3</v>
      </c>
      <c r="R12" s="46">
        <v>3.7167847331229273E-3</v>
      </c>
      <c r="S12" s="46">
        <v>3.0109027552053915E-3</v>
      </c>
      <c r="T12" s="46">
        <v>1.710213347513439E-4</v>
      </c>
      <c r="U12" s="46">
        <v>5.5892920397662528E-3</v>
      </c>
      <c r="V12" s="46">
        <v>1.6108319918094463E-3</v>
      </c>
      <c r="W12" s="46">
        <v>3.3160079992947351E-2</v>
      </c>
      <c r="X12" s="46">
        <v>8.1772889784658407E-4</v>
      </c>
      <c r="Y12" s="46">
        <v>5.4099421235435756E-3</v>
      </c>
      <c r="Z12" s="46">
        <v>2.0846955679096202E-4</v>
      </c>
      <c r="AA12" s="46">
        <v>3.6750413016346507E-4</v>
      </c>
      <c r="AB12" s="46">
        <v>2.677531313282622E-4</v>
      </c>
      <c r="AC12" s="46">
        <v>5.3119116645510673E-4</v>
      </c>
      <c r="AD12" s="46">
        <v>5.4908188857718946E-4</v>
      </c>
      <c r="AE12" s="46">
        <v>1.7584459986737163E-4</v>
      </c>
      <c r="AF12" s="46">
        <v>6.4338905253294172E-4</v>
      </c>
      <c r="AG12" s="46">
        <v>1.4524970164177579E-3</v>
      </c>
      <c r="AH12" s="46">
        <v>9.1453565008584525E-4</v>
      </c>
      <c r="AI12" s="46">
        <v>5.2471712849746003E-4</v>
      </c>
      <c r="AJ12" s="46">
        <v>6.4020568473560462E-4</v>
      </c>
      <c r="AK12" s="46">
        <v>7.1937849213849468E-4</v>
      </c>
      <c r="AL12" s="46">
        <v>4.2542322516688049E-3</v>
      </c>
      <c r="AM12" s="47">
        <v>1.6142423769778278E-3</v>
      </c>
      <c r="AN12" s="49"/>
    </row>
    <row r="13" spans="1:40" s="64" customFormat="1" ht="17" customHeight="1" x14ac:dyDescent="0.2">
      <c r="A13" s="44" t="s">
        <v>10</v>
      </c>
      <c r="B13" s="90" t="s">
        <v>66</v>
      </c>
      <c r="C13" s="46">
        <v>1.8373968157376486E-4</v>
      </c>
      <c r="D13" s="46">
        <v>1.3898821148425284E-5</v>
      </c>
      <c r="E13" s="46">
        <v>2.7423856531753145E-4</v>
      </c>
      <c r="F13" s="46">
        <v>4.574022734815171E-5</v>
      </c>
      <c r="G13" s="46">
        <v>2.0664982801866746E-3</v>
      </c>
      <c r="H13" s="46">
        <v>2.774892567709455E-4</v>
      </c>
      <c r="I13" s="46">
        <v>4.6003696242124094E-5</v>
      </c>
      <c r="J13" s="46">
        <v>8.3865133149164895E-4</v>
      </c>
      <c r="K13" s="46">
        <v>1.7948872686008232E-3</v>
      </c>
      <c r="L13" s="46">
        <v>0.63024520531823225</v>
      </c>
      <c r="M13" s="46">
        <v>3.8640498717582039E-4</v>
      </c>
      <c r="N13" s="46">
        <v>6.3927612483033053E-2</v>
      </c>
      <c r="O13" s="46">
        <v>2.175873733798735E-2</v>
      </c>
      <c r="P13" s="46">
        <v>2.5372925086383953E-2</v>
      </c>
      <c r="Q13" s="46">
        <v>5.2433062401071083E-3</v>
      </c>
      <c r="R13" s="46">
        <v>6.5279534649700477E-4</v>
      </c>
      <c r="S13" s="46">
        <v>1.9688337010843028E-2</v>
      </c>
      <c r="T13" s="46">
        <v>3.4725222884905845E-4</v>
      </c>
      <c r="U13" s="46">
        <v>2.4172318343187314E-2</v>
      </c>
      <c r="V13" s="46">
        <v>1.5549069871998739E-3</v>
      </c>
      <c r="W13" s="46">
        <v>1.9183702894891359E-2</v>
      </c>
      <c r="X13" s="46">
        <v>5.5761152719801318E-4</v>
      </c>
      <c r="Y13" s="46">
        <v>1.5414871371653943E-3</v>
      </c>
      <c r="Z13" s="46">
        <v>9.4187785696085258E-5</v>
      </c>
      <c r="AA13" s="46">
        <v>4.1212295552333933E-4</v>
      </c>
      <c r="AB13" s="46">
        <v>2.7305523847998714E-4</v>
      </c>
      <c r="AC13" s="46">
        <v>3.3384085421001882E-4</v>
      </c>
      <c r="AD13" s="46">
        <v>9.2753726708520289E-4</v>
      </c>
      <c r="AE13" s="46">
        <v>1.94970513284394E-4</v>
      </c>
      <c r="AF13" s="46">
        <v>7.4833708251692316E-4</v>
      </c>
      <c r="AG13" s="46">
        <v>4.1907784709353557E-4</v>
      </c>
      <c r="AH13" s="46">
        <v>3.3167215462965904E-4</v>
      </c>
      <c r="AI13" s="46">
        <v>4.2226519181846526E-4</v>
      </c>
      <c r="AJ13" s="46">
        <v>1.1366701563806643E-3</v>
      </c>
      <c r="AK13" s="46">
        <v>3.4371053739711455E-4</v>
      </c>
      <c r="AL13" s="46">
        <v>1.4866066994443303E-3</v>
      </c>
      <c r="AM13" s="47">
        <v>1.4778364892857887E-3</v>
      </c>
      <c r="AN13" s="49"/>
    </row>
    <row r="14" spans="1:40" s="64" customFormat="1" ht="17" customHeight="1" x14ac:dyDescent="0.2">
      <c r="A14" s="44" t="s">
        <v>11</v>
      </c>
      <c r="B14" s="90" t="s">
        <v>67</v>
      </c>
      <c r="C14" s="46">
        <v>1.3409669923742377E-4</v>
      </c>
      <c r="D14" s="46">
        <v>5.4091291219619377E-6</v>
      </c>
      <c r="E14" s="46">
        <v>4.9008757121246182E-4</v>
      </c>
      <c r="F14" s="46">
        <v>3.6676289426555963E-5</v>
      </c>
      <c r="G14" s="46">
        <v>8.9202279084672038E-4</v>
      </c>
      <c r="H14" s="46">
        <v>9.5461343244481237E-4</v>
      </c>
      <c r="I14" s="46">
        <v>4.1201537290649066E-5</v>
      </c>
      <c r="J14" s="46">
        <v>1.154023768939854E-3</v>
      </c>
      <c r="K14" s="46">
        <v>4.8779156352746897E-3</v>
      </c>
      <c r="L14" s="46">
        <v>6.0169228915327826E-3</v>
      </c>
      <c r="M14" s="46">
        <v>0.87141975803728977</v>
      </c>
      <c r="N14" s="46">
        <v>2.6962743340009126E-2</v>
      </c>
      <c r="O14" s="46">
        <v>1.312244684488004E-2</v>
      </c>
      <c r="P14" s="46">
        <v>8.8792432291896831E-3</v>
      </c>
      <c r="Q14" s="46">
        <v>8.4212493445562295E-3</v>
      </c>
      <c r="R14" s="46">
        <v>6.5232532376404253E-3</v>
      </c>
      <c r="S14" s="46">
        <v>3.6305967611075358E-2</v>
      </c>
      <c r="T14" s="46">
        <v>1.2881469033237448E-3</v>
      </c>
      <c r="U14" s="46">
        <v>1.7892132222035059E-2</v>
      </c>
      <c r="V14" s="46">
        <v>5.1978311173889102E-3</v>
      </c>
      <c r="W14" s="46">
        <v>1.163990592978508E-2</v>
      </c>
      <c r="X14" s="46">
        <v>6.4774058402206113E-4</v>
      </c>
      <c r="Y14" s="46">
        <v>1.2305761794321919E-3</v>
      </c>
      <c r="Z14" s="46">
        <v>9.0816210101862265E-5</v>
      </c>
      <c r="AA14" s="46">
        <v>3.0419349805489265E-4</v>
      </c>
      <c r="AB14" s="46">
        <v>2.7790449720417512E-4</v>
      </c>
      <c r="AC14" s="46">
        <v>2.2483373677839545E-4</v>
      </c>
      <c r="AD14" s="46">
        <v>5.7881078058937842E-4</v>
      </c>
      <c r="AE14" s="46">
        <v>2.2339661857521945E-4</v>
      </c>
      <c r="AF14" s="46">
        <v>7.0300741664022629E-4</v>
      </c>
      <c r="AG14" s="46">
        <v>6.0300423740959998E-4</v>
      </c>
      <c r="AH14" s="46">
        <v>1.893309217131835E-3</v>
      </c>
      <c r="AI14" s="46">
        <v>5.9890202800465806E-4</v>
      </c>
      <c r="AJ14" s="46">
        <v>1.1156232731371163E-3</v>
      </c>
      <c r="AK14" s="46">
        <v>4.8700020670414004E-4</v>
      </c>
      <c r="AL14" s="46">
        <v>2.5126348678899822E-3</v>
      </c>
      <c r="AM14" s="47">
        <v>1.5497759174421442E-3</v>
      </c>
      <c r="AN14" s="49"/>
    </row>
    <row r="15" spans="1:40" s="64" customFormat="1" ht="17" customHeight="1" x14ac:dyDescent="0.2">
      <c r="A15" s="44" t="s">
        <v>12</v>
      </c>
      <c r="B15" s="90" t="s">
        <v>68</v>
      </c>
      <c r="C15" s="46">
        <v>6.6149604305536106E-4</v>
      </c>
      <c r="D15" s="46">
        <v>2.6901331484400166E-5</v>
      </c>
      <c r="E15" s="46">
        <v>1.8271146123570727E-3</v>
      </c>
      <c r="F15" s="46">
        <v>1.1121721281245065E-4</v>
      </c>
      <c r="G15" s="46">
        <v>2.5179791725167449E-3</v>
      </c>
      <c r="H15" s="46">
        <v>1.8393510706128989E-3</v>
      </c>
      <c r="I15" s="46">
        <v>1.8420197771768109E-4</v>
      </c>
      <c r="J15" s="46">
        <v>1.8739532031786783E-3</v>
      </c>
      <c r="K15" s="46">
        <v>2.7353313087227949E-3</v>
      </c>
      <c r="L15" s="46">
        <v>1.0013842957942549E-3</v>
      </c>
      <c r="M15" s="46">
        <v>8.3521430405895068E-4</v>
      </c>
      <c r="N15" s="46">
        <v>0.52394072710747519</v>
      </c>
      <c r="O15" s="46">
        <v>5.8050020844668242E-3</v>
      </c>
      <c r="P15" s="46">
        <v>7.5904016221991126E-3</v>
      </c>
      <c r="Q15" s="46">
        <v>6.6690040226168026E-3</v>
      </c>
      <c r="R15" s="46">
        <v>1.697049923795553E-3</v>
      </c>
      <c r="S15" s="46">
        <v>1.1639951653096345E-2</v>
      </c>
      <c r="T15" s="46">
        <v>1.038034989711977E-3</v>
      </c>
      <c r="U15" s="46">
        <v>3.9939478168076661E-3</v>
      </c>
      <c r="V15" s="46">
        <v>3.9835760803614501E-3</v>
      </c>
      <c r="W15" s="46">
        <v>5.080631733917787E-2</v>
      </c>
      <c r="X15" s="46">
        <v>1.5045499621621646E-3</v>
      </c>
      <c r="Y15" s="46">
        <v>3.1388791041479995E-3</v>
      </c>
      <c r="Z15" s="46">
        <v>2.0468756734015337E-4</v>
      </c>
      <c r="AA15" s="46">
        <v>1.7667511653123844E-3</v>
      </c>
      <c r="AB15" s="46">
        <v>4.9444338252949182E-4</v>
      </c>
      <c r="AC15" s="46">
        <v>9.0487006673797832E-4</v>
      </c>
      <c r="AD15" s="46">
        <v>1.4134421307238334E-3</v>
      </c>
      <c r="AE15" s="46">
        <v>3.9314626696567741E-4</v>
      </c>
      <c r="AF15" s="46">
        <v>2.394332196190336E-3</v>
      </c>
      <c r="AG15" s="46">
        <v>9.3663448426056458E-4</v>
      </c>
      <c r="AH15" s="46">
        <v>9.9331821571621245E-4</v>
      </c>
      <c r="AI15" s="46">
        <v>1.5686343647393648E-3</v>
      </c>
      <c r="AJ15" s="46">
        <v>1.0657682980924768E-3</v>
      </c>
      <c r="AK15" s="46">
        <v>1.5916238700629257E-3</v>
      </c>
      <c r="AL15" s="46">
        <v>2.648405992395496E-3</v>
      </c>
      <c r="AM15" s="47">
        <v>1.827891497119727E-3</v>
      </c>
      <c r="AN15" s="49"/>
    </row>
    <row r="16" spans="1:40" s="64" customFormat="1" ht="17" customHeight="1" x14ac:dyDescent="0.2">
      <c r="A16" s="44" t="s">
        <v>13</v>
      </c>
      <c r="B16" s="90" t="s">
        <v>69</v>
      </c>
      <c r="C16" s="46">
        <v>8.1138522907437641E-5</v>
      </c>
      <c r="D16" s="46">
        <v>1.5506157751084077E-5</v>
      </c>
      <c r="E16" s="46">
        <v>9.4589970466740604E-5</v>
      </c>
      <c r="F16" s="46">
        <v>2.7678777164278934E-5</v>
      </c>
      <c r="G16" s="46">
        <v>1.222203580428631E-4</v>
      </c>
      <c r="H16" s="46">
        <v>9.0924249813551829E-5</v>
      </c>
      <c r="I16" s="46">
        <v>3.7812157613536504E-5</v>
      </c>
      <c r="J16" s="46">
        <v>2.4575877422077652E-4</v>
      </c>
      <c r="K16" s="46">
        <v>6.8264908073419766E-4</v>
      </c>
      <c r="L16" s="46">
        <v>2.1560247664815878E-4</v>
      </c>
      <c r="M16" s="46">
        <v>7.7871109006365417E-5</v>
      </c>
      <c r="N16" s="46">
        <v>5.9122306393891003E-4</v>
      </c>
      <c r="O16" s="46">
        <v>0.65998974371777841</v>
      </c>
      <c r="P16" s="46">
        <v>1.0667235920113429E-2</v>
      </c>
      <c r="Q16" s="46">
        <v>3.7565935501645974E-3</v>
      </c>
      <c r="R16" s="46">
        <v>2.4897019863235991E-4</v>
      </c>
      <c r="S16" s="46">
        <v>7.2506073422762031E-3</v>
      </c>
      <c r="T16" s="46">
        <v>9.5826490324451736E-5</v>
      </c>
      <c r="U16" s="46">
        <v>3.7775722379044911E-3</v>
      </c>
      <c r="V16" s="46">
        <v>1.5664806002932839E-4</v>
      </c>
      <c r="W16" s="46">
        <v>4.9499309533679366E-3</v>
      </c>
      <c r="X16" s="46">
        <v>4.2416559053994437E-4</v>
      </c>
      <c r="Y16" s="46">
        <v>1.0044652098091486E-2</v>
      </c>
      <c r="Z16" s="46">
        <v>1.5358800872105347E-4</v>
      </c>
      <c r="AA16" s="46">
        <v>4.4214369681919413E-4</v>
      </c>
      <c r="AB16" s="46">
        <v>5.8160889634214597E-4</v>
      </c>
      <c r="AC16" s="46">
        <v>2.4745116309416511E-4</v>
      </c>
      <c r="AD16" s="46">
        <v>7.2240192116334668E-4</v>
      </c>
      <c r="AE16" s="46">
        <v>4.4414993924894676E-4</v>
      </c>
      <c r="AF16" s="46">
        <v>7.6998332860279842E-4</v>
      </c>
      <c r="AG16" s="46">
        <v>6.8908372250849309E-4</v>
      </c>
      <c r="AH16" s="46">
        <v>4.0574577999593394E-4</v>
      </c>
      <c r="AI16" s="46">
        <v>4.5942417676066594E-4</v>
      </c>
      <c r="AJ16" s="46">
        <v>4.9526882257495868E-3</v>
      </c>
      <c r="AK16" s="46">
        <v>2.9843398637487438E-4</v>
      </c>
      <c r="AL16" s="46">
        <v>3.360237821934049E-4</v>
      </c>
      <c r="AM16" s="47">
        <v>2.588046894014732E-4</v>
      </c>
      <c r="AN16" s="49"/>
    </row>
    <row r="17" spans="1:40" s="64" customFormat="1" ht="17" customHeight="1" x14ac:dyDescent="0.2">
      <c r="A17" s="44" t="s">
        <v>14</v>
      </c>
      <c r="B17" s="90" t="s">
        <v>70</v>
      </c>
      <c r="C17" s="46">
        <v>9.1734704620781779E-5</v>
      </c>
      <c r="D17" s="46">
        <v>5.3258213055923873E-6</v>
      </c>
      <c r="E17" s="46">
        <v>1.1600382898486862E-4</v>
      </c>
      <c r="F17" s="46">
        <v>3.2066161761752059E-5</v>
      </c>
      <c r="G17" s="46">
        <v>1.3112780474431142E-4</v>
      </c>
      <c r="H17" s="46">
        <v>1.0946421539921491E-4</v>
      </c>
      <c r="I17" s="46">
        <v>4.3141046135373434E-5</v>
      </c>
      <c r="J17" s="46">
        <v>8.4592981260535099E-4</v>
      </c>
      <c r="K17" s="46">
        <v>6.4177970349897824E-4</v>
      </c>
      <c r="L17" s="46">
        <v>2.2498220008119362E-4</v>
      </c>
      <c r="M17" s="46">
        <v>1.3838856589770451E-4</v>
      </c>
      <c r="N17" s="46">
        <v>4.3466649710175587E-4</v>
      </c>
      <c r="O17" s="46">
        <v>1.6247276798322119E-3</v>
      </c>
      <c r="P17" s="46">
        <v>0.60337259132954491</v>
      </c>
      <c r="Q17" s="46">
        <v>5.1275266277287207E-4</v>
      </c>
      <c r="R17" s="46">
        <v>3.7591201003637316E-4</v>
      </c>
      <c r="S17" s="46">
        <v>9.2850244194867524E-4</v>
      </c>
      <c r="T17" s="46">
        <v>6.3789919866905136E-5</v>
      </c>
      <c r="U17" s="46">
        <v>6.4704822778099611E-4</v>
      </c>
      <c r="V17" s="46">
        <v>1.7755121998464183E-4</v>
      </c>
      <c r="W17" s="46">
        <v>8.9893292204790674E-4</v>
      </c>
      <c r="X17" s="46">
        <v>4.4125496914289362E-4</v>
      </c>
      <c r="Y17" s="46">
        <v>1.5873610010628243E-3</v>
      </c>
      <c r="Z17" s="46">
        <v>1.6316802671349044E-4</v>
      </c>
      <c r="AA17" s="46">
        <v>5.3470914618719209E-4</v>
      </c>
      <c r="AB17" s="46">
        <v>7.5455830968337466E-4</v>
      </c>
      <c r="AC17" s="46">
        <v>2.5119538153124292E-4</v>
      </c>
      <c r="AD17" s="46">
        <v>7.7837545765227219E-4</v>
      </c>
      <c r="AE17" s="46">
        <v>5.8097598869910594E-4</v>
      </c>
      <c r="AF17" s="46">
        <v>6.8978993142688018E-4</v>
      </c>
      <c r="AG17" s="46">
        <v>8.0201258502151968E-4</v>
      </c>
      <c r="AH17" s="46">
        <v>4.1015622677666001E-4</v>
      </c>
      <c r="AI17" s="46">
        <v>5.7947579358061743E-4</v>
      </c>
      <c r="AJ17" s="46">
        <v>6.7986596285193237E-3</v>
      </c>
      <c r="AK17" s="46">
        <v>2.898025186411291E-4</v>
      </c>
      <c r="AL17" s="46">
        <v>3.2384144440235498E-4</v>
      </c>
      <c r="AM17" s="47">
        <v>2.5449224116201645E-4</v>
      </c>
      <c r="AN17" s="49"/>
    </row>
    <row r="18" spans="1:40" s="64" customFormat="1" ht="17" customHeight="1" x14ac:dyDescent="0.2">
      <c r="A18" s="44" t="s">
        <v>15</v>
      </c>
      <c r="B18" s="90" t="s">
        <v>71</v>
      </c>
      <c r="C18" s="46">
        <v>6.0663695207916E-5</v>
      </c>
      <c r="D18" s="46">
        <v>1.5999191318985732E-6</v>
      </c>
      <c r="E18" s="46">
        <v>6.7881712735037218E-5</v>
      </c>
      <c r="F18" s="46">
        <v>2.1192538881113556E-5</v>
      </c>
      <c r="G18" s="46">
        <v>6.8647083113401031E-5</v>
      </c>
      <c r="H18" s="46">
        <v>5.4407824484164443E-5</v>
      </c>
      <c r="I18" s="46">
        <v>1.9750531088884661E-5</v>
      </c>
      <c r="J18" s="46">
        <v>9.1439504966204257E-5</v>
      </c>
      <c r="K18" s="46">
        <v>1.0393553214584659E-4</v>
      </c>
      <c r="L18" s="46">
        <v>6.3771927867393375E-5</v>
      </c>
      <c r="M18" s="46">
        <v>4.4772724178313281E-5</v>
      </c>
      <c r="N18" s="46">
        <v>9.6546566248853776E-5</v>
      </c>
      <c r="O18" s="46">
        <v>1.2024756752382661E-3</v>
      </c>
      <c r="P18" s="46">
        <v>1.499783528443478E-3</v>
      </c>
      <c r="Q18" s="46">
        <v>0.78577136818184168</v>
      </c>
      <c r="R18" s="46">
        <v>4.4633264025446225E-5</v>
      </c>
      <c r="S18" s="46">
        <v>4.3948748527130146E-4</v>
      </c>
      <c r="T18" s="46">
        <v>5.6831197329539094E-5</v>
      </c>
      <c r="U18" s="46">
        <v>2.9880831448627281E-4</v>
      </c>
      <c r="V18" s="46">
        <v>1.3184829087676503E-4</v>
      </c>
      <c r="W18" s="46">
        <v>5.3501097153057424E-4</v>
      </c>
      <c r="X18" s="46">
        <v>1.9179894571390811E-4</v>
      </c>
      <c r="Y18" s="46">
        <v>7.0566975444107507E-4</v>
      </c>
      <c r="Z18" s="46">
        <v>9.2677673325193948E-5</v>
      </c>
      <c r="AA18" s="46">
        <v>9.917135594857871E-4</v>
      </c>
      <c r="AB18" s="46">
        <v>3.7850535986172208E-4</v>
      </c>
      <c r="AC18" s="46">
        <v>1.1890011422945865E-4</v>
      </c>
      <c r="AD18" s="46">
        <v>3.8625622641475074E-4</v>
      </c>
      <c r="AE18" s="46">
        <v>2.9690597883680906E-4</v>
      </c>
      <c r="AF18" s="46">
        <v>2.4350884522607989E-3</v>
      </c>
      <c r="AG18" s="46">
        <v>4.460861885205838E-4</v>
      </c>
      <c r="AH18" s="46">
        <v>9.6154859713738286E-3</v>
      </c>
      <c r="AI18" s="46">
        <v>3.4712801267448146E-4</v>
      </c>
      <c r="AJ18" s="46">
        <v>2.7829184687032213E-3</v>
      </c>
      <c r="AK18" s="46">
        <v>6.8792700121321276E-4</v>
      </c>
      <c r="AL18" s="46">
        <v>1.8738429222800626E-2</v>
      </c>
      <c r="AM18" s="47">
        <v>2.5990006880884179E-4</v>
      </c>
      <c r="AN18" s="49"/>
    </row>
    <row r="19" spans="1:40" s="64" customFormat="1" ht="17" customHeight="1" x14ac:dyDescent="0.2">
      <c r="A19" s="44" t="s">
        <v>16</v>
      </c>
      <c r="B19" s="90" t="s">
        <v>72</v>
      </c>
      <c r="C19" s="46">
        <v>1.624259595990488E-4</v>
      </c>
      <c r="D19" s="46">
        <v>6.0926151658545688E-6</v>
      </c>
      <c r="E19" s="46">
        <v>2.0459755059790529E-4</v>
      </c>
      <c r="F19" s="46">
        <v>5.6105941197015859E-5</v>
      </c>
      <c r="G19" s="46">
        <v>2.0257208724165624E-4</v>
      </c>
      <c r="H19" s="46">
        <v>1.863794848593415E-4</v>
      </c>
      <c r="I19" s="46">
        <v>6.505794636998914E-5</v>
      </c>
      <c r="J19" s="46">
        <v>2.940140245643403E-4</v>
      </c>
      <c r="K19" s="46">
        <v>3.6284621626774596E-4</v>
      </c>
      <c r="L19" s="46">
        <v>2.0701216380998277E-4</v>
      </c>
      <c r="M19" s="46">
        <v>1.6090455216390427E-4</v>
      </c>
      <c r="N19" s="46">
        <v>4.036963853697572E-3</v>
      </c>
      <c r="O19" s="46">
        <v>7.1666789844108993E-3</v>
      </c>
      <c r="P19" s="46">
        <v>6.9002573263160314E-3</v>
      </c>
      <c r="Q19" s="46">
        <v>2.467523453743739E-2</v>
      </c>
      <c r="R19" s="46">
        <v>0.88608152297812315</v>
      </c>
      <c r="S19" s="46">
        <v>3.9387353254028409E-2</v>
      </c>
      <c r="T19" s="46">
        <v>1.3923956229906062E-2</v>
      </c>
      <c r="U19" s="46">
        <v>9.7547322310820063E-3</v>
      </c>
      <c r="V19" s="46">
        <v>1.0146445651110542E-3</v>
      </c>
      <c r="W19" s="46">
        <v>2.3971478353995304E-3</v>
      </c>
      <c r="X19" s="46">
        <v>7.3587696502653893E-4</v>
      </c>
      <c r="Y19" s="46">
        <v>2.329471023263311E-3</v>
      </c>
      <c r="Z19" s="46">
        <v>2.8491959148872065E-4</v>
      </c>
      <c r="AA19" s="46">
        <v>9.7633714727154227E-4</v>
      </c>
      <c r="AB19" s="46">
        <v>1.3407123491628217E-3</v>
      </c>
      <c r="AC19" s="46">
        <v>4.3571228851283238E-4</v>
      </c>
      <c r="AD19" s="46">
        <v>1.4061288703823109E-3</v>
      </c>
      <c r="AE19" s="46">
        <v>1.2605736977446477E-3</v>
      </c>
      <c r="AF19" s="46">
        <v>2.5593617367686977E-3</v>
      </c>
      <c r="AG19" s="46">
        <v>3.0665669652607027E-3</v>
      </c>
      <c r="AH19" s="46">
        <v>1.0277202495760139E-3</v>
      </c>
      <c r="AI19" s="46">
        <v>1.0961248768896843E-3</v>
      </c>
      <c r="AJ19" s="46">
        <v>1.0780442769839901E-2</v>
      </c>
      <c r="AK19" s="46">
        <v>5.4859459808186703E-4</v>
      </c>
      <c r="AL19" s="46">
        <v>2.9542688174431363E-2</v>
      </c>
      <c r="AM19" s="47">
        <v>5.4515153308677992E-4</v>
      </c>
      <c r="AN19" s="49"/>
    </row>
    <row r="20" spans="1:40" s="64" customFormat="1" ht="17" customHeight="1" x14ac:dyDescent="0.2">
      <c r="A20" s="44" t="s">
        <v>17</v>
      </c>
      <c r="B20" s="90" t="s">
        <v>73</v>
      </c>
      <c r="C20" s="46">
        <v>8.9453532025001757E-5</v>
      </c>
      <c r="D20" s="46">
        <v>4.1145222595246417E-6</v>
      </c>
      <c r="E20" s="46">
        <v>6.2278148314327551E-5</v>
      </c>
      <c r="F20" s="46">
        <v>1.7892940326515391E-5</v>
      </c>
      <c r="G20" s="46">
        <v>8.8306337843119208E-5</v>
      </c>
      <c r="H20" s="46">
        <v>5.4499511651305472E-5</v>
      </c>
      <c r="I20" s="46">
        <v>2.4110422363690129E-5</v>
      </c>
      <c r="J20" s="46">
        <v>1.040331354139852E-4</v>
      </c>
      <c r="K20" s="46">
        <v>1.2309429001631746E-4</v>
      </c>
      <c r="L20" s="46">
        <v>8.2663179826624448E-5</v>
      </c>
      <c r="M20" s="46">
        <v>5.0469874491780754E-5</v>
      </c>
      <c r="N20" s="46">
        <v>3.1901723633612808E-4</v>
      </c>
      <c r="O20" s="46">
        <v>5.3138923042215166E-3</v>
      </c>
      <c r="P20" s="46">
        <v>6.3532687830280413E-3</v>
      </c>
      <c r="Q20" s="46">
        <v>2.697123670250864E-3</v>
      </c>
      <c r="R20" s="46">
        <v>5.7762742534174343E-4</v>
      </c>
      <c r="S20" s="46">
        <v>0.5119039612671592</v>
      </c>
      <c r="T20" s="46">
        <v>3.6885749987844847E-4</v>
      </c>
      <c r="U20" s="46">
        <v>2.0270035108550549E-2</v>
      </c>
      <c r="V20" s="46">
        <v>2.192409986874416E-4</v>
      </c>
      <c r="W20" s="46">
        <v>4.6110818317679761E-3</v>
      </c>
      <c r="X20" s="46">
        <v>2.9505353146359859E-4</v>
      </c>
      <c r="Y20" s="46">
        <v>9.9935250089771568E-4</v>
      </c>
      <c r="Z20" s="46">
        <v>8.6229513314744352E-5</v>
      </c>
      <c r="AA20" s="46">
        <v>3.6316397933372897E-4</v>
      </c>
      <c r="AB20" s="46">
        <v>3.6176957202620669E-4</v>
      </c>
      <c r="AC20" s="46">
        <v>1.7985102578987511E-4</v>
      </c>
      <c r="AD20" s="46">
        <v>7.3733102837799541E-4</v>
      </c>
      <c r="AE20" s="46">
        <v>3.0151491613545657E-4</v>
      </c>
      <c r="AF20" s="46">
        <v>1.1722999796533692E-3</v>
      </c>
      <c r="AG20" s="46">
        <v>5.870637652177174E-4</v>
      </c>
      <c r="AH20" s="46">
        <v>2.7191940240120917E-4</v>
      </c>
      <c r="AI20" s="46">
        <v>2.880424333250144E-4</v>
      </c>
      <c r="AJ20" s="46">
        <v>2.9533801253404999E-3</v>
      </c>
      <c r="AK20" s="46">
        <v>2.0124587498780163E-4</v>
      </c>
      <c r="AL20" s="46">
        <v>2.8697775153559927E-4</v>
      </c>
      <c r="AM20" s="47">
        <v>3.0363152242021132E-4</v>
      </c>
      <c r="AN20" s="49"/>
    </row>
    <row r="21" spans="1:40" s="64" customFormat="1" ht="17" customHeight="1" x14ac:dyDescent="0.2">
      <c r="A21" s="44" t="s">
        <v>18</v>
      </c>
      <c r="B21" s="90" t="s">
        <v>74</v>
      </c>
      <c r="C21" s="46">
        <v>3.2104335225191996E-5</v>
      </c>
      <c r="D21" s="46">
        <v>9.0525970209728848E-7</v>
      </c>
      <c r="E21" s="46">
        <v>3.1000662752724413E-5</v>
      </c>
      <c r="F21" s="46">
        <v>8.9397252384081365E-6</v>
      </c>
      <c r="G21" s="46">
        <v>3.0295098288711592E-5</v>
      </c>
      <c r="H21" s="46">
        <v>3.0668254236940838E-5</v>
      </c>
      <c r="I21" s="46">
        <v>1.5802448074669672E-5</v>
      </c>
      <c r="J21" s="46">
        <v>4.1024639133770308E-5</v>
      </c>
      <c r="K21" s="46">
        <v>5.6467326297130828E-5</v>
      </c>
      <c r="L21" s="46">
        <v>3.6009355694564392E-5</v>
      </c>
      <c r="M21" s="46">
        <v>2.061410252607948E-5</v>
      </c>
      <c r="N21" s="46">
        <v>5.1683651376211175E-5</v>
      </c>
      <c r="O21" s="46">
        <v>8.483006744565187E-4</v>
      </c>
      <c r="P21" s="46">
        <v>1.3667449782238421E-4</v>
      </c>
      <c r="Q21" s="46">
        <v>3.2092452319857388E-5</v>
      </c>
      <c r="R21" s="46">
        <v>2.3693051120497861E-5</v>
      </c>
      <c r="S21" s="46">
        <v>8.0681157044849505E-5</v>
      </c>
      <c r="T21" s="46">
        <v>0.95398685382045934</v>
      </c>
      <c r="U21" s="46">
        <v>5.6998831425959509E-3</v>
      </c>
      <c r="V21" s="46">
        <v>3.9916044906124977E-5</v>
      </c>
      <c r="W21" s="46">
        <v>1.7883671011555086E-3</v>
      </c>
      <c r="X21" s="46">
        <v>1.2393140491463137E-4</v>
      </c>
      <c r="Y21" s="46">
        <v>3.1807393225989975E-4</v>
      </c>
      <c r="Z21" s="46">
        <v>4.06733531368011E-5</v>
      </c>
      <c r="AA21" s="46">
        <v>2.9312557467772992E-4</v>
      </c>
      <c r="AB21" s="46">
        <v>2.1933535684800525E-4</v>
      </c>
      <c r="AC21" s="46">
        <v>1.257737005963203E-4</v>
      </c>
      <c r="AD21" s="46">
        <v>2.9123153304261626E-4</v>
      </c>
      <c r="AE21" s="46">
        <v>1.8033318627037564E-4</v>
      </c>
      <c r="AF21" s="46">
        <v>1.4595694562421515E-3</v>
      </c>
      <c r="AG21" s="46">
        <v>3.0119499374718585E-4</v>
      </c>
      <c r="AH21" s="46">
        <v>1.047385242156138E-4</v>
      </c>
      <c r="AI21" s="46">
        <v>1.6135359042452856E-4</v>
      </c>
      <c r="AJ21" s="46">
        <v>1.0951565519220303E-3</v>
      </c>
      <c r="AK21" s="46">
        <v>1.349441299271004E-4</v>
      </c>
      <c r="AL21" s="46">
        <v>1.1047370903964275E-4</v>
      </c>
      <c r="AM21" s="47">
        <v>1.5879756659648999E-4</v>
      </c>
      <c r="AN21" s="49"/>
    </row>
    <row r="22" spans="1:40" s="64" customFormat="1" ht="17" customHeight="1" x14ac:dyDescent="0.2">
      <c r="A22" s="44" t="s">
        <v>19</v>
      </c>
      <c r="B22" s="90" t="s">
        <v>75</v>
      </c>
      <c r="C22" s="46">
        <v>6.7937631540525441E-4</v>
      </c>
      <c r="D22" s="46">
        <v>1.5836390422364738E-5</v>
      </c>
      <c r="E22" s="46">
        <v>2.7839098109743566E-4</v>
      </c>
      <c r="F22" s="46">
        <v>6.3913226982302036E-5</v>
      </c>
      <c r="G22" s="46">
        <v>2.6150780145814433E-4</v>
      </c>
      <c r="H22" s="46">
        <v>1.7439127854007109E-4</v>
      </c>
      <c r="I22" s="46">
        <v>1.3770705713593673E-4</v>
      </c>
      <c r="J22" s="46">
        <v>2.753747387452857E-4</v>
      </c>
      <c r="K22" s="46">
        <v>4.3388374113653353E-4</v>
      </c>
      <c r="L22" s="46">
        <v>2.9843957070084222E-4</v>
      </c>
      <c r="M22" s="46">
        <v>1.8230207408732822E-4</v>
      </c>
      <c r="N22" s="46">
        <v>3.4079292592842386E-4</v>
      </c>
      <c r="O22" s="46">
        <v>3.0335400119543501E-4</v>
      </c>
      <c r="P22" s="46">
        <v>2.9961060256659109E-4</v>
      </c>
      <c r="Q22" s="46">
        <v>1.6915563108981497E-4</v>
      </c>
      <c r="R22" s="46">
        <v>1.1016997156296237E-4</v>
      </c>
      <c r="S22" s="46">
        <v>4.1170536180516352E-4</v>
      </c>
      <c r="T22" s="46">
        <v>3.4163173605565326E-5</v>
      </c>
      <c r="U22" s="46">
        <v>0.55530640676306808</v>
      </c>
      <c r="V22" s="46">
        <v>4.4432654890405647E-4</v>
      </c>
      <c r="W22" s="46">
        <v>1.3386604771670951E-3</v>
      </c>
      <c r="X22" s="46">
        <v>7.7307098355735746E-4</v>
      </c>
      <c r="Y22" s="46">
        <v>1.8124214308028279E-3</v>
      </c>
      <c r="Z22" s="46">
        <v>3.6747164501468198E-4</v>
      </c>
      <c r="AA22" s="46">
        <v>9.8846089668988384E-4</v>
      </c>
      <c r="AB22" s="46">
        <v>1.1336785195436177E-3</v>
      </c>
      <c r="AC22" s="46">
        <v>3.4231411976860159E-4</v>
      </c>
      <c r="AD22" s="46">
        <v>8.8078631835469996E-3</v>
      </c>
      <c r="AE22" s="46">
        <v>7.7804223684241629E-4</v>
      </c>
      <c r="AF22" s="46">
        <v>4.287779748472097E-3</v>
      </c>
      <c r="AG22" s="46">
        <v>1.2171886890702107E-3</v>
      </c>
      <c r="AH22" s="46">
        <v>6.4401062847464503E-4</v>
      </c>
      <c r="AI22" s="46">
        <v>9.973468546554563E-4</v>
      </c>
      <c r="AJ22" s="46">
        <v>8.0095737925479481E-3</v>
      </c>
      <c r="AK22" s="46">
        <v>5.9657699634699745E-4</v>
      </c>
      <c r="AL22" s="46">
        <v>9.74701215672744E-4</v>
      </c>
      <c r="AM22" s="47">
        <v>8.089728488505784E-4</v>
      </c>
      <c r="AN22" s="49"/>
    </row>
    <row r="23" spans="1:40" s="64" customFormat="1" ht="17" customHeight="1" x14ac:dyDescent="0.2">
      <c r="A23" s="44" t="s">
        <v>20</v>
      </c>
      <c r="B23" s="90" t="s">
        <v>76</v>
      </c>
      <c r="C23" s="46">
        <v>6.8561421374497156E-4</v>
      </c>
      <c r="D23" s="46">
        <v>2.3720229249367163E-5</v>
      </c>
      <c r="E23" s="46">
        <v>1.691652507505156E-3</v>
      </c>
      <c r="F23" s="46">
        <v>6.9281846763487765E-4</v>
      </c>
      <c r="G23" s="46">
        <v>2.5125943280606133E-3</v>
      </c>
      <c r="H23" s="46">
        <v>8.4999075815689014E-4</v>
      </c>
      <c r="I23" s="46">
        <v>4.3745717228824919E-4</v>
      </c>
      <c r="J23" s="46">
        <v>1.7680399137624762E-3</v>
      </c>
      <c r="K23" s="46">
        <v>3.0653822109112305E-3</v>
      </c>
      <c r="L23" s="46">
        <v>5.3257058285538089E-3</v>
      </c>
      <c r="M23" s="46">
        <v>9.791443477920837E-3</v>
      </c>
      <c r="N23" s="46">
        <v>2.7807758953425086E-3</v>
      </c>
      <c r="O23" s="46">
        <v>1.0587208851976586E-3</v>
      </c>
      <c r="P23" s="46">
        <v>2.142890522365506E-3</v>
      </c>
      <c r="Q23" s="46">
        <v>1.0225258889308749E-3</v>
      </c>
      <c r="R23" s="46">
        <v>5.184313113160146E-4</v>
      </c>
      <c r="S23" s="46">
        <v>2.1743947868722068E-3</v>
      </c>
      <c r="T23" s="46">
        <v>1.9220171094082785E-4</v>
      </c>
      <c r="U23" s="46">
        <v>1.6519516736837997E-3</v>
      </c>
      <c r="V23" s="46">
        <v>0.67965384188738409</v>
      </c>
      <c r="W23" s="46">
        <v>3.9555658833429303E-3</v>
      </c>
      <c r="X23" s="46">
        <v>5.9085733471511501E-3</v>
      </c>
      <c r="Y23" s="46">
        <v>4.8832966175385122E-3</v>
      </c>
      <c r="Z23" s="46">
        <v>1.5772869320172078E-3</v>
      </c>
      <c r="AA23" s="46">
        <v>3.9662710915239199E-3</v>
      </c>
      <c r="AB23" s="46">
        <v>9.4590686728587923E-3</v>
      </c>
      <c r="AC23" s="46">
        <v>1.0377467899266072E-3</v>
      </c>
      <c r="AD23" s="46">
        <v>2.1463663433374867E-3</v>
      </c>
      <c r="AE23" s="46">
        <v>6.6464630334736371E-3</v>
      </c>
      <c r="AF23" s="46">
        <v>5.8042721025059136E-3</v>
      </c>
      <c r="AG23" s="46">
        <v>1.7003709904682026E-2</v>
      </c>
      <c r="AH23" s="46">
        <v>3.3751365432604426E-3</v>
      </c>
      <c r="AI23" s="46">
        <v>2.5373229608621543E-2</v>
      </c>
      <c r="AJ23" s="46">
        <v>4.8162515824914992E-3</v>
      </c>
      <c r="AK23" s="46">
        <v>3.5628040018454345E-3</v>
      </c>
      <c r="AL23" s="46">
        <v>8.9961379451261772E-2</v>
      </c>
      <c r="AM23" s="47">
        <v>1.4660771680440055E-3</v>
      </c>
      <c r="AN23" s="49"/>
    </row>
    <row r="24" spans="1:40" s="64" customFormat="1" ht="17" customHeight="1" x14ac:dyDescent="0.2">
      <c r="A24" s="44" t="s">
        <v>21</v>
      </c>
      <c r="B24" s="90" t="s">
        <v>77</v>
      </c>
      <c r="C24" s="46">
        <v>0</v>
      </c>
      <c r="D24" s="46">
        <v>0</v>
      </c>
      <c r="E24" s="46">
        <v>0</v>
      </c>
      <c r="F24" s="46">
        <v>0</v>
      </c>
      <c r="G24" s="46">
        <v>0</v>
      </c>
      <c r="H24" s="46">
        <v>0</v>
      </c>
      <c r="I24" s="46">
        <v>0</v>
      </c>
      <c r="J24" s="46">
        <v>0</v>
      </c>
      <c r="K24" s="46">
        <v>0</v>
      </c>
      <c r="L24" s="46">
        <v>0</v>
      </c>
      <c r="M24" s="46">
        <v>0</v>
      </c>
      <c r="N24" s="46">
        <v>0</v>
      </c>
      <c r="O24" s="46">
        <v>0</v>
      </c>
      <c r="P24" s="46">
        <v>0</v>
      </c>
      <c r="Q24" s="46">
        <v>0</v>
      </c>
      <c r="R24" s="46">
        <v>0</v>
      </c>
      <c r="S24" s="46">
        <v>0</v>
      </c>
      <c r="T24" s="46">
        <v>0</v>
      </c>
      <c r="U24" s="46">
        <v>0</v>
      </c>
      <c r="V24" s="46">
        <v>0</v>
      </c>
      <c r="W24" s="46">
        <v>0</v>
      </c>
      <c r="X24" s="46">
        <v>0</v>
      </c>
      <c r="Y24" s="46">
        <v>0</v>
      </c>
      <c r="Z24" s="46">
        <v>0</v>
      </c>
      <c r="AA24" s="46">
        <v>0</v>
      </c>
      <c r="AB24" s="46">
        <v>0</v>
      </c>
      <c r="AC24" s="46">
        <v>0</v>
      </c>
      <c r="AD24" s="46">
        <v>0</v>
      </c>
      <c r="AE24" s="46">
        <v>0</v>
      </c>
      <c r="AF24" s="46">
        <v>0</v>
      </c>
      <c r="AG24" s="46">
        <v>0</v>
      </c>
      <c r="AH24" s="46">
        <v>0</v>
      </c>
      <c r="AI24" s="46">
        <v>0</v>
      </c>
      <c r="AJ24" s="46">
        <v>0</v>
      </c>
      <c r="AK24" s="46">
        <v>0</v>
      </c>
      <c r="AL24" s="46">
        <v>0</v>
      </c>
      <c r="AM24" s="47">
        <v>0</v>
      </c>
      <c r="AN24" s="49"/>
    </row>
    <row r="25" spans="1:40" s="64" customFormat="1" ht="17" customHeight="1" x14ac:dyDescent="0.2">
      <c r="A25" s="44" t="s">
        <v>22</v>
      </c>
      <c r="B25" s="90" t="s">
        <v>176</v>
      </c>
      <c r="C25" s="46">
        <v>1.860797104218326E-3</v>
      </c>
      <c r="D25" s="46">
        <v>4.9770836071588019E-5</v>
      </c>
      <c r="E25" s="46">
        <v>1.3903726619486165E-3</v>
      </c>
      <c r="F25" s="46">
        <v>7.9742437407520573E-4</v>
      </c>
      <c r="G25" s="46">
        <v>3.032752506182651E-3</v>
      </c>
      <c r="H25" s="46">
        <v>1.4604605382609742E-3</v>
      </c>
      <c r="I25" s="46">
        <v>9.4087354697587828E-4</v>
      </c>
      <c r="J25" s="46">
        <v>3.2618802492540475E-3</v>
      </c>
      <c r="K25" s="46">
        <v>4.4259489920183579E-3</v>
      </c>
      <c r="L25" s="46">
        <v>9.8476020707857891E-3</v>
      </c>
      <c r="M25" s="46">
        <v>2.4582899418862433E-3</v>
      </c>
      <c r="N25" s="46">
        <v>3.8030012554587152E-3</v>
      </c>
      <c r="O25" s="46">
        <v>1.7931344211627191E-3</v>
      </c>
      <c r="P25" s="46">
        <v>2.0254781679454386E-3</v>
      </c>
      <c r="Q25" s="46">
        <v>7.3243677158934021E-4</v>
      </c>
      <c r="R25" s="46">
        <v>1.4499616065098578E-3</v>
      </c>
      <c r="S25" s="46">
        <v>2.1415672501976127E-3</v>
      </c>
      <c r="T25" s="46">
        <v>1.4638644032230507E-4</v>
      </c>
      <c r="U25" s="46">
        <v>3.1939290660073691E-3</v>
      </c>
      <c r="V25" s="46">
        <v>2.0292123910415089E-3</v>
      </c>
      <c r="W25" s="46">
        <v>2.4183287211380568E-3</v>
      </c>
      <c r="X25" s="46">
        <v>0.25050172124485842</v>
      </c>
      <c r="Y25" s="46">
        <v>1.5066042666779364E-2</v>
      </c>
      <c r="Z25" s="46">
        <v>5.0127674760075064E-3</v>
      </c>
      <c r="AA25" s="46">
        <v>4.8579526066872989E-3</v>
      </c>
      <c r="AB25" s="46">
        <v>1.5891306289603909E-3</v>
      </c>
      <c r="AC25" s="46">
        <v>1.2986483675287122E-3</v>
      </c>
      <c r="AD25" s="46">
        <v>3.2288945999246438E-3</v>
      </c>
      <c r="AE25" s="46">
        <v>1.002036544304512E-3</v>
      </c>
      <c r="AF25" s="46">
        <v>3.3720073785400897E-3</v>
      </c>
      <c r="AG25" s="46">
        <v>3.2654074551355457E-3</v>
      </c>
      <c r="AH25" s="46">
        <v>3.7750409661912424E-3</v>
      </c>
      <c r="AI25" s="46">
        <v>1.6209297354536193E-3</v>
      </c>
      <c r="AJ25" s="46">
        <v>1.5416082256423085E-3</v>
      </c>
      <c r="AK25" s="46">
        <v>5.8594622220466269E-3</v>
      </c>
      <c r="AL25" s="46">
        <v>3.204207575996168E-3</v>
      </c>
      <c r="AM25" s="47">
        <v>1.0516993650924315E-3</v>
      </c>
      <c r="AN25" s="49"/>
    </row>
    <row r="26" spans="1:40" s="64" customFormat="1" ht="17" customHeight="1" x14ac:dyDescent="0.2">
      <c r="A26" s="44" t="s">
        <v>23</v>
      </c>
      <c r="B26" s="90" t="s">
        <v>78</v>
      </c>
      <c r="C26" s="46">
        <v>5.5306027543249564E-5</v>
      </c>
      <c r="D26" s="46">
        <v>1.9351809786622734E-6</v>
      </c>
      <c r="E26" s="46">
        <v>8.9831755309110559E-5</v>
      </c>
      <c r="F26" s="46">
        <v>3.0477882544120968E-5</v>
      </c>
      <c r="G26" s="46">
        <v>9.8435074082301927E-5</v>
      </c>
      <c r="H26" s="46">
        <v>8.3491897569183316E-5</v>
      </c>
      <c r="I26" s="46">
        <v>4.7247201994430504E-5</v>
      </c>
      <c r="J26" s="46">
        <v>6.0221181925631838E-5</v>
      </c>
      <c r="K26" s="46">
        <v>7.5530937491630215E-5</v>
      </c>
      <c r="L26" s="46">
        <v>1.7055677119749607E-4</v>
      </c>
      <c r="M26" s="46">
        <v>3.8075768642598149E-5</v>
      </c>
      <c r="N26" s="46">
        <v>7.8347648727884305E-5</v>
      </c>
      <c r="O26" s="46">
        <v>4.9420192304636636E-5</v>
      </c>
      <c r="P26" s="46">
        <v>5.820756284624393E-5</v>
      </c>
      <c r="Q26" s="46">
        <v>4.0879729912694508E-5</v>
      </c>
      <c r="R26" s="46">
        <v>3.4130512387824871E-5</v>
      </c>
      <c r="S26" s="46">
        <v>6.5674453655828393E-5</v>
      </c>
      <c r="T26" s="46">
        <v>4.5916926371482899E-6</v>
      </c>
      <c r="U26" s="46">
        <v>7.0693970891247263E-5</v>
      </c>
      <c r="V26" s="46">
        <v>5.5424702324687085E-5</v>
      </c>
      <c r="W26" s="46">
        <v>1.9767282234045986E-4</v>
      </c>
      <c r="X26" s="46">
        <v>1.4397295319821033E-4</v>
      </c>
      <c r="Y26" s="46">
        <v>0.11717970094535141</v>
      </c>
      <c r="Z26" s="46">
        <v>3.7568664728743705E-4</v>
      </c>
      <c r="AA26" s="46">
        <v>3.3324077108882392E-4</v>
      </c>
      <c r="AB26" s="46">
        <v>1.834540419464021E-4</v>
      </c>
      <c r="AC26" s="46">
        <v>8.2216238877044664E-5</v>
      </c>
      <c r="AD26" s="46">
        <v>4.9167514838445003E-4</v>
      </c>
      <c r="AE26" s="46">
        <v>1.355500440415141E-4</v>
      </c>
      <c r="AF26" s="46">
        <v>5.2574699870358652E-4</v>
      </c>
      <c r="AG26" s="46">
        <v>9.1140454846184668E-4</v>
      </c>
      <c r="AH26" s="46">
        <v>6.2861408174137278E-4</v>
      </c>
      <c r="AI26" s="46">
        <v>3.24529869855984E-4</v>
      </c>
      <c r="AJ26" s="46">
        <v>1.2578012435653178E-4</v>
      </c>
      <c r="AK26" s="46">
        <v>8.3147923783993664E-4</v>
      </c>
      <c r="AL26" s="46">
        <v>1.6632907302500667E-4</v>
      </c>
      <c r="AM26" s="47">
        <v>1.3536585135984775E-4</v>
      </c>
      <c r="AN26" s="49"/>
    </row>
    <row r="27" spans="1:40" s="64" customFormat="1" ht="17" customHeight="1" x14ac:dyDescent="0.2">
      <c r="A27" s="44" t="s">
        <v>24</v>
      </c>
      <c r="B27" s="90" t="s">
        <v>79</v>
      </c>
      <c r="C27" s="46">
        <v>3.7250722834268314E-4</v>
      </c>
      <c r="D27" s="46">
        <v>2.1187220612095072E-5</v>
      </c>
      <c r="E27" s="46">
        <v>4.8845928549306908E-4</v>
      </c>
      <c r="F27" s="46">
        <v>1.0254690891378192E-4</v>
      </c>
      <c r="G27" s="46">
        <v>5.5888082270461558E-4</v>
      </c>
      <c r="H27" s="46">
        <v>6.9253998266351094E-4</v>
      </c>
      <c r="I27" s="46">
        <v>1.4826479279417105E-4</v>
      </c>
      <c r="J27" s="46">
        <v>3.4717188739472673E-4</v>
      </c>
      <c r="K27" s="46">
        <v>1.1673848484673567E-3</v>
      </c>
      <c r="L27" s="46">
        <v>6.8510222066802469E-4</v>
      </c>
      <c r="M27" s="46">
        <v>2.4154522934584371E-4</v>
      </c>
      <c r="N27" s="46">
        <v>4.4103551545906882E-4</v>
      </c>
      <c r="O27" s="46">
        <v>3.7621509291120548E-4</v>
      </c>
      <c r="P27" s="46">
        <v>2.7650200608230141E-4</v>
      </c>
      <c r="Q27" s="46">
        <v>3.8385346562410771E-4</v>
      </c>
      <c r="R27" s="46">
        <v>2.5093451775505668E-4</v>
      </c>
      <c r="S27" s="46">
        <v>4.4394517553494797E-4</v>
      </c>
      <c r="T27" s="46">
        <v>4.3865795382685958E-5</v>
      </c>
      <c r="U27" s="46">
        <v>4.6949471090868195E-4</v>
      </c>
      <c r="V27" s="46">
        <v>4.9789624709236887E-4</v>
      </c>
      <c r="W27" s="46">
        <v>2.4942857012994414E-3</v>
      </c>
      <c r="X27" s="46">
        <v>9.6659848232359437E-3</v>
      </c>
      <c r="Y27" s="46">
        <v>2.8656038643259884E-3</v>
      </c>
      <c r="Z27" s="46">
        <v>0.72357952910727164</v>
      </c>
      <c r="AA27" s="46">
        <v>1.6845980926703159E-3</v>
      </c>
      <c r="AB27" s="46">
        <v>3.3031433424237314E-3</v>
      </c>
      <c r="AC27" s="46">
        <v>4.4089847907389699E-4</v>
      </c>
      <c r="AD27" s="46">
        <v>6.9827125735091164E-3</v>
      </c>
      <c r="AE27" s="46">
        <v>2.0872972632501848E-3</v>
      </c>
      <c r="AF27" s="46">
        <v>2.5642315129306481E-2</v>
      </c>
      <c r="AG27" s="46">
        <v>5.0340192907398461E-3</v>
      </c>
      <c r="AH27" s="46">
        <v>4.3503492649765727E-3</v>
      </c>
      <c r="AI27" s="46">
        <v>8.2009756209586789E-4</v>
      </c>
      <c r="AJ27" s="46">
        <v>1.4205989237289925E-3</v>
      </c>
      <c r="AK27" s="46">
        <v>1.0616561081792212E-2</v>
      </c>
      <c r="AL27" s="46">
        <v>1.1902563776034802E-3</v>
      </c>
      <c r="AM27" s="47">
        <v>8.1465786312718193E-3</v>
      </c>
      <c r="AN27" s="49"/>
    </row>
    <row r="28" spans="1:40" s="64" customFormat="1" ht="17" customHeight="1" x14ac:dyDescent="0.2">
      <c r="A28" s="44" t="s">
        <v>25</v>
      </c>
      <c r="B28" s="90" t="s">
        <v>80</v>
      </c>
      <c r="C28" s="46">
        <v>3.5933194175068804E-3</v>
      </c>
      <c r="D28" s="46">
        <v>1.9561846829193358E-5</v>
      </c>
      <c r="E28" s="46">
        <v>3.3262338037397003E-3</v>
      </c>
      <c r="F28" s="46">
        <v>1.2237984775894887E-3</v>
      </c>
      <c r="G28" s="46">
        <v>4.2528648838263709E-3</v>
      </c>
      <c r="H28" s="46">
        <v>1.7990342909749038E-3</v>
      </c>
      <c r="I28" s="46">
        <v>6.4636994374795646E-4</v>
      </c>
      <c r="J28" s="46">
        <v>3.9802350516797034E-3</v>
      </c>
      <c r="K28" s="46">
        <v>2.4504109096684726E-3</v>
      </c>
      <c r="L28" s="46">
        <v>2.4296610734343702E-3</v>
      </c>
      <c r="M28" s="46">
        <v>1.8668349669456481E-3</v>
      </c>
      <c r="N28" s="46">
        <v>3.0317788684237827E-3</v>
      </c>
      <c r="O28" s="46">
        <v>2.9260385451537253E-3</v>
      </c>
      <c r="P28" s="46">
        <v>3.1289415159815501E-3</v>
      </c>
      <c r="Q28" s="46">
        <v>2.2808267803568439E-3</v>
      </c>
      <c r="R28" s="46">
        <v>1.2582583398854069E-3</v>
      </c>
      <c r="S28" s="46">
        <v>5.6861558768036627E-3</v>
      </c>
      <c r="T28" s="46">
        <v>4.0377585286325906E-4</v>
      </c>
      <c r="U28" s="46">
        <v>5.2800580672608425E-3</v>
      </c>
      <c r="V28" s="46">
        <v>3.5186903925533406E-3</v>
      </c>
      <c r="W28" s="46">
        <v>9.2739491146346768E-3</v>
      </c>
      <c r="X28" s="46">
        <v>1.3415344397767165E-3</v>
      </c>
      <c r="Y28" s="46">
        <v>4.7372019097022744E-3</v>
      </c>
      <c r="Z28" s="46">
        <v>1.0667322344643697E-3</v>
      </c>
      <c r="AA28" s="46">
        <v>0.15573448769772252</v>
      </c>
      <c r="AB28" s="46">
        <v>1.3871113430519474E-3</v>
      </c>
      <c r="AC28" s="46">
        <v>5.7472168372026827E-4</v>
      </c>
      <c r="AD28" s="46">
        <v>3.4625857016234627E-3</v>
      </c>
      <c r="AE28" s="46">
        <v>1.1578010060083091E-3</v>
      </c>
      <c r="AF28" s="46">
        <v>2.1905215185962956E-3</v>
      </c>
      <c r="AG28" s="46">
        <v>4.6905741741493983E-3</v>
      </c>
      <c r="AH28" s="46">
        <v>7.3344025560226917E-3</v>
      </c>
      <c r="AI28" s="46">
        <v>5.7754893529341879E-3</v>
      </c>
      <c r="AJ28" s="46">
        <v>2.914511780438854E-3</v>
      </c>
      <c r="AK28" s="46">
        <v>8.3409582590808877E-3</v>
      </c>
      <c r="AL28" s="46">
        <v>4.0037247931471544E-2</v>
      </c>
      <c r="AM28" s="47">
        <v>9.7828280385010998E-4</v>
      </c>
      <c r="AN28" s="49"/>
    </row>
    <row r="29" spans="1:40" s="64" customFormat="1" ht="17" customHeight="1" x14ac:dyDescent="0.2">
      <c r="A29" s="44" t="s">
        <v>26</v>
      </c>
      <c r="B29" s="90" t="s">
        <v>81</v>
      </c>
      <c r="C29" s="46">
        <v>9.1872109774138438E-4</v>
      </c>
      <c r="D29" s="46">
        <v>8.9532379769654495E-5</v>
      </c>
      <c r="E29" s="46">
        <v>8.3428076011807727E-4</v>
      </c>
      <c r="F29" s="46">
        <v>5.7441526513871718E-4</v>
      </c>
      <c r="G29" s="46">
        <v>1.27908290526537E-3</v>
      </c>
      <c r="H29" s="46">
        <v>6.0013289585934967E-4</v>
      </c>
      <c r="I29" s="46">
        <v>6.4641011431275082E-4</v>
      </c>
      <c r="J29" s="46">
        <v>8.9510039692865685E-4</v>
      </c>
      <c r="K29" s="46">
        <v>1.6881864694465703E-3</v>
      </c>
      <c r="L29" s="46">
        <v>1.441296705547246E-3</v>
      </c>
      <c r="M29" s="46">
        <v>9.2935511786211989E-4</v>
      </c>
      <c r="N29" s="46">
        <v>2.1721020201325176E-3</v>
      </c>
      <c r="O29" s="46">
        <v>9.9465356142953206E-4</v>
      </c>
      <c r="P29" s="46">
        <v>1.2750724647286641E-3</v>
      </c>
      <c r="Q29" s="46">
        <v>8.5399417546874615E-4</v>
      </c>
      <c r="R29" s="46">
        <v>4.2226786596914859E-4</v>
      </c>
      <c r="S29" s="46">
        <v>1.5992603352561327E-3</v>
      </c>
      <c r="T29" s="46">
        <v>1.6397910048702175E-4</v>
      </c>
      <c r="U29" s="46">
        <v>1.5309467868490885E-3</v>
      </c>
      <c r="V29" s="46">
        <v>2.632621854397452E-3</v>
      </c>
      <c r="W29" s="46">
        <v>3.997340987424939E-3</v>
      </c>
      <c r="X29" s="46">
        <v>4.3045153250880017E-3</v>
      </c>
      <c r="Y29" s="46">
        <v>6.1884837595734847E-3</v>
      </c>
      <c r="Z29" s="46">
        <v>2.6875011776135048E-3</v>
      </c>
      <c r="AA29" s="46">
        <v>5.2452127496907877E-3</v>
      </c>
      <c r="AB29" s="46">
        <v>0.23936745969291157</v>
      </c>
      <c r="AC29" s="46">
        <v>1.8342498023144502E-2</v>
      </c>
      <c r="AD29" s="46">
        <v>6.7817569475537992E-3</v>
      </c>
      <c r="AE29" s="46">
        <v>1.3024691718607915E-3</v>
      </c>
      <c r="AF29" s="46">
        <v>4.5686432469950458E-3</v>
      </c>
      <c r="AG29" s="46">
        <v>2.8365021295178941E-3</v>
      </c>
      <c r="AH29" s="46">
        <v>2.8701274759087669E-3</v>
      </c>
      <c r="AI29" s="46">
        <v>6.6819543957868802E-3</v>
      </c>
      <c r="AJ29" s="46">
        <v>2.8461803059870398E-3</v>
      </c>
      <c r="AK29" s="46">
        <v>3.2703503558112672E-3</v>
      </c>
      <c r="AL29" s="46">
        <v>2.668656715749217E-3</v>
      </c>
      <c r="AM29" s="47">
        <v>6.3966162523060787E-3</v>
      </c>
      <c r="AN29" s="49"/>
    </row>
    <row r="30" spans="1:40" s="64" customFormat="1" ht="17" customHeight="1" x14ac:dyDescent="0.2">
      <c r="A30" s="44" t="s">
        <v>27</v>
      </c>
      <c r="B30" s="90" t="s">
        <v>82</v>
      </c>
      <c r="C30" s="46">
        <v>1.7283722982928089E-4</v>
      </c>
      <c r="D30" s="46">
        <v>7.4040317645490216E-6</v>
      </c>
      <c r="E30" s="46">
        <v>2.1426805973945607E-4</v>
      </c>
      <c r="F30" s="46">
        <v>7.3125846888104853E-5</v>
      </c>
      <c r="G30" s="46">
        <v>2.2891365163784291E-4</v>
      </c>
      <c r="H30" s="46">
        <v>1.4016757429219731E-4</v>
      </c>
      <c r="I30" s="46">
        <v>7.3813763727998723E-5</v>
      </c>
      <c r="J30" s="46">
        <v>2.903217363583949E-4</v>
      </c>
      <c r="K30" s="46">
        <v>2.8756663084589343E-4</v>
      </c>
      <c r="L30" s="46">
        <v>2.3348233035358799E-4</v>
      </c>
      <c r="M30" s="46">
        <v>1.4373168309148114E-4</v>
      </c>
      <c r="N30" s="46">
        <v>3.4486605356657282E-4</v>
      </c>
      <c r="O30" s="46">
        <v>2.6689340025866799E-4</v>
      </c>
      <c r="P30" s="46">
        <v>2.625731136486622E-4</v>
      </c>
      <c r="Q30" s="46">
        <v>1.3418736053259596E-4</v>
      </c>
      <c r="R30" s="46">
        <v>7.3047152234685734E-5</v>
      </c>
      <c r="S30" s="46">
        <v>3.215376809460838E-4</v>
      </c>
      <c r="T30" s="46">
        <v>2.9314170502004325E-5</v>
      </c>
      <c r="U30" s="46">
        <v>2.722763967742202E-4</v>
      </c>
      <c r="V30" s="46">
        <v>2.7833249821366813E-4</v>
      </c>
      <c r="W30" s="46">
        <v>9.5972675431209775E-4</v>
      </c>
      <c r="X30" s="46">
        <v>7.6951096374663517E-4</v>
      </c>
      <c r="Y30" s="46">
        <v>6.1124619510420631E-4</v>
      </c>
      <c r="Z30" s="46">
        <v>1.6924723387541863E-4</v>
      </c>
      <c r="AA30" s="46">
        <v>2.8329139910469917E-3</v>
      </c>
      <c r="AB30" s="46">
        <v>1.5608440301332568E-3</v>
      </c>
      <c r="AC30" s="46">
        <v>8.5654346201491705E-2</v>
      </c>
      <c r="AD30" s="46">
        <v>2.2325448885005114E-3</v>
      </c>
      <c r="AE30" s="46">
        <v>1.3754231549114758E-3</v>
      </c>
      <c r="AF30" s="46">
        <v>5.8388459188851152E-4</v>
      </c>
      <c r="AG30" s="46">
        <v>1.6384979946506273E-3</v>
      </c>
      <c r="AH30" s="46">
        <v>1.9663249859510688E-3</v>
      </c>
      <c r="AI30" s="46">
        <v>1.6926322656245442E-3</v>
      </c>
      <c r="AJ30" s="46">
        <v>1.1478533771130406E-3</v>
      </c>
      <c r="AK30" s="46">
        <v>2.7586655915582902E-3</v>
      </c>
      <c r="AL30" s="46">
        <v>9.7301880051888423E-4</v>
      </c>
      <c r="AM30" s="47">
        <v>1.3142157975427754E-3</v>
      </c>
      <c r="AN30" s="49"/>
    </row>
    <row r="31" spans="1:40" s="64" customFormat="1" ht="17" customHeight="1" x14ac:dyDescent="0.2">
      <c r="A31" s="44" t="s">
        <v>28</v>
      </c>
      <c r="B31" s="90" t="s">
        <v>83</v>
      </c>
      <c r="C31" s="46">
        <v>6.4609717911108646E-3</v>
      </c>
      <c r="D31" s="46">
        <v>4.0362756902302498E-4</v>
      </c>
      <c r="E31" s="46">
        <v>4.4367231019163313E-3</v>
      </c>
      <c r="F31" s="46">
        <v>9.3948750618555021E-4</v>
      </c>
      <c r="G31" s="46">
        <v>4.9337972059959106E-3</v>
      </c>
      <c r="H31" s="46">
        <v>1.8917985741221076E-3</v>
      </c>
      <c r="I31" s="46">
        <v>3.217150234089861E-3</v>
      </c>
      <c r="J31" s="46">
        <v>2.8681772167031033E-3</v>
      </c>
      <c r="K31" s="46">
        <v>7.1320298019663872E-3</v>
      </c>
      <c r="L31" s="46">
        <v>5.7476804523421089E-3</v>
      </c>
      <c r="M31" s="46">
        <v>3.1679016540909722E-3</v>
      </c>
      <c r="N31" s="46">
        <v>5.3504600586537013E-3</v>
      </c>
      <c r="O31" s="46">
        <v>3.104952493359714E-3</v>
      </c>
      <c r="P31" s="46">
        <v>3.3137686975704119E-3</v>
      </c>
      <c r="Q31" s="46">
        <v>2.2575037218846251E-3</v>
      </c>
      <c r="R31" s="46">
        <v>1.0305341592337046E-3</v>
      </c>
      <c r="S31" s="46">
        <v>5.0440484504307281E-3</v>
      </c>
      <c r="T31" s="46">
        <v>3.9478987743773542E-4</v>
      </c>
      <c r="U31" s="46">
        <v>5.4373094273728554E-3</v>
      </c>
      <c r="V31" s="46">
        <v>9.4385751190546718E-3</v>
      </c>
      <c r="W31" s="46">
        <v>1.4442143232553958E-2</v>
      </c>
      <c r="X31" s="46">
        <v>9.2506645556262382E-3</v>
      </c>
      <c r="Y31" s="46">
        <v>9.9414943041476016E-3</v>
      </c>
      <c r="Z31" s="46">
        <v>6.2925803687446276E-3</v>
      </c>
      <c r="AA31" s="46">
        <v>1.2846620639141861E-2</v>
      </c>
      <c r="AB31" s="46">
        <v>8.9081186308964944E-3</v>
      </c>
      <c r="AC31" s="46">
        <v>1.8158541016373992E-3</v>
      </c>
      <c r="AD31" s="46">
        <v>0.26984363579521953</v>
      </c>
      <c r="AE31" s="46">
        <v>3.698026518106347E-3</v>
      </c>
      <c r="AF31" s="46">
        <v>1.0040165921729821E-2</v>
      </c>
      <c r="AG31" s="46">
        <v>9.1757704099157452E-3</v>
      </c>
      <c r="AH31" s="46">
        <v>6.1212311214407103E-3</v>
      </c>
      <c r="AI31" s="46">
        <v>1.1339739467504412E-2</v>
      </c>
      <c r="AJ31" s="46">
        <v>4.3915647174941879E-3</v>
      </c>
      <c r="AK31" s="46">
        <v>8.3038283436220068E-3</v>
      </c>
      <c r="AL31" s="46">
        <v>2.3330163442528515E-2</v>
      </c>
      <c r="AM31" s="47">
        <v>1.0456042622042729E-2</v>
      </c>
      <c r="AN31" s="49"/>
    </row>
    <row r="32" spans="1:40" s="64" customFormat="1" ht="17" customHeight="1" x14ac:dyDescent="0.2">
      <c r="A32" s="44" t="s">
        <v>29</v>
      </c>
      <c r="B32" s="90" t="s">
        <v>84</v>
      </c>
      <c r="C32" s="46">
        <v>2.1332946665569737E-3</v>
      </c>
      <c r="D32" s="46">
        <v>6.1528518130010004E-5</v>
      </c>
      <c r="E32" s="46">
        <v>2.1290686589533476E-3</v>
      </c>
      <c r="F32" s="46">
        <v>7.0920976871429559E-4</v>
      </c>
      <c r="G32" s="46">
        <v>2.2846934070476135E-3</v>
      </c>
      <c r="H32" s="46">
        <v>2.3947426299702344E-3</v>
      </c>
      <c r="I32" s="46">
        <v>7.2267394172737453E-4</v>
      </c>
      <c r="J32" s="46">
        <v>2.722097560794261E-3</v>
      </c>
      <c r="K32" s="46">
        <v>3.4936698303010584E-3</v>
      </c>
      <c r="L32" s="46">
        <v>2.7330492192474986E-3</v>
      </c>
      <c r="M32" s="46">
        <v>1.4506177702419782E-3</v>
      </c>
      <c r="N32" s="46">
        <v>3.7589368509760926E-3</v>
      </c>
      <c r="O32" s="46">
        <v>3.762720436247269E-3</v>
      </c>
      <c r="P32" s="46">
        <v>3.7303722527443121E-3</v>
      </c>
      <c r="Q32" s="46">
        <v>2.1922142228104906E-3</v>
      </c>
      <c r="R32" s="46">
        <v>1.2541535908085146E-3</v>
      </c>
      <c r="S32" s="46">
        <v>6.2056499723806566E-3</v>
      </c>
      <c r="T32" s="46">
        <v>1.0745409403652008E-3</v>
      </c>
      <c r="U32" s="46">
        <v>3.8294527267005254E-3</v>
      </c>
      <c r="V32" s="46">
        <v>3.0886626456069779E-3</v>
      </c>
      <c r="W32" s="46">
        <v>1.1946581533125396E-2</v>
      </c>
      <c r="X32" s="46">
        <v>9.3141157969201839E-3</v>
      </c>
      <c r="Y32" s="46">
        <v>3.3381849668513049E-2</v>
      </c>
      <c r="Z32" s="46">
        <v>3.2767219613485882E-3</v>
      </c>
      <c r="AA32" s="46">
        <v>2.3610126381352396E-2</v>
      </c>
      <c r="AB32" s="46">
        <v>3.2550811757616836E-2</v>
      </c>
      <c r="AC32" s="46">
        <v>5.5867039499322042E-3</v>
      </c>
      <c r="AD32" s="46">
        <v>1.0247036178813009E-2</v>
      </c>
      <c r="AE32" s="46">
        <v>0.59279827681500508</v>
      </c>
      <c r="AF32" s="46">
        <v>2.130854018755695E-2</v>
      </c>
      <c r="AG32" s="46">
        <v>3.2144639448532825E-2</v>
      </c>
      <c r="AH32" s="46">
        <v>1.1418236385437049E-2</v>
      </c>
      <c r="AI32" s="46">
        <v>3.8281451992936887E-2</v>
      </c>
      <c r="AJ32" s="46">
        <v>3.7645951592710142E-2</v>
      </c>
      <c r="AK32" s="46">
        <v>1.2764531097035797E-2</v>
      </c>
      <c r="AL32" s="46">
        <v>7.941426656509671E-3</v>
      </c>
      <c r="AM32" s="47">
        <v>2.0505534188437605E-2</v>
      </c>
      <c r="AN32" s="49"/>
    </row>
    <row r="33" spans="1:40" s="64" customFormat="1" ht="17" customHeight="1" x14ac:dyDescent="0.2">
      <c r="A33" s="44" t="s">
        <v>30</v>
      </c>
      <c r="B33" s="90" t="s">
        <v>85</v>
      </c>
      <c r="C33" s="46">
        <v>0</v>
      </c>
      <c r="D33" s="46">
        <v>0</v>
      </c>
      <c r="E33" s="46">
        <v>0</v>
      </c>
      <c r="F33" s="46">
        <v>0</v>
      </c>
      <c r="G33" s="46">
        <v>0</v>
      </c>
      <c r="H33" s="46">
        <v>0</v>
      </c>
      <c r="I33" s="46">
        <v>0</v>
      </c>
      <c r="J33" s="46">
        <v>0</v>
      </c>
      <c r="K33" s="46">
        <v>0</v>
      </c>
      <c r="L33" s="46">
        <v>0</v>
      </c>
      <c r="M33" s="46">
        <v>0</v>
      </c>
      <c r="N33" s="46">
        <v>0</v>
      </c>
      <c r="O33" s="46">
        <v>0</v>
      </c>
      <c r="P33" s="46">
        <v>0</v>
      </c>
      <c r="Q33" s="46">
        <v>0</v>
      </c>
      <c r="R33" s="46">
        <v>0</v>
      </c>
      <c r="S33" s="46">
        <v>0</v>
      </c>
      <c r="T33" s="46">
        <v>0</v>
      </c>
      <c r="U33" s="46">
        <v>0</v>
      </c>
      <c r="V33" s="46">
        <v>0</v>
      </c>
      <c r="W33" s="46">
        <v>0</v>
      </c>
      <c r="X33" s="46">
        <v>0</v>
      </c>
      <c r="Y33" s="46">
        <v>0</v>
      </c>
      <c r="Z33" s="46">
        <v>0</v>
      </c>
      <c r="AA33" s="46">
        <v>0</v>
      </c>
      <c r="AB33" s="46">
        <v>0</v>
      </c>
      <c r="AC33" s="46">
        <v>0</v>
      </c>
      <c r="AD33" s="46">
        <v>0</v>
      </c>
      <c r="AE33" s="46">
        <v>0</v>
      </c>
      <c r="AF33" s="46">
        <v>0</v>
      </c>
      <c r="AG33" s="46">
        <v>0</v>
      </c>
      <c r="AH33" s="46">
        <v>0</v>
      </c>
      <c r="AI33" s="46">
        <v>0</v>
      </c>
      <c r="AJ33" s="46">
        <v>0</v>
      </c>
      <c r="AK33" s="46">
        <v>0</v>
      </c>
      <c r="AL33" s="46">
        <v>0</v>
      </c>
      <c r="AM33" s="47">
        <v>0</v>
      </c>
      <c r="AN33" s="49"/>
    </row>
    <row r="34" spans="1:40" s="64" customFormat="1" ht="17" customHeight="1" x14ac:dyDescent="0.2">
      <c r="A34" s="44" t="s">
        <v>31</v>
      </c>
      <c r="B34" s="90" t="s">
        <v>86</v>
      </c>
      <c r="C34" s="46">
        <v>3.751319401741983E-6</v>
      </c>
      <c r="D34" s="46">
        <v>3.2538133264263747E-7</v>
      </c>
      <c r="E34" s="46">
        <v>6.5960669034350134E-6</v>
      </c>
      <c r="F34" s="46">
        <v>9.0924502400141007E-7</v>
      </c>
      <c r="G34" s="46">
        <v>6.5113570535335884E-6</v>
      </c>
      <c r="H34" s="46">
        <v>5.7569945136024192E-6</v>
      </c>
      <c r="I34" s="46">
        <v>1.7484695150511037E-6</v>
      </c>
      <c r="J34" s="46">
        <v>7.3445106631936698E-6</v>
      </c>
      <c r="K34" s="46">
        <v>1.9476938870904437E-5</v>
      </c>
      <c r="L34" s="46">
        <v>9.0822505034808504E-6</v>
      </c>
      <c r="M34" s="46">
        <v>3.3436056288083034E-6</v>
      </c>
      <c r="N34" s="46">
        <v>1.4740397990245277E-5</v>
      </c>
      <c r="O34" s="46">
        <v>2.6653591959958604E-5</v>
      </c>
      <c r="P34" s="46">
        <v>1.3929988780634112E-5</v>
      </c>
      <c r="Q34" s="46">
        <v>8.466428863988535E-6</v>
      </c>
      <c r="R34" s="46">
        <v>1.4296327799432424E-5</v>
      </c>
      <c r="S34" s="46">
        <v>4.6406568395898317E-5</v>
      </c>
      <c r="T34" s="46">
        <v>4.1726185519710832E-6</v>
      </c>
      <c r="U34" s="46">
        <v>1.5609338137820457E-5</v>
      </c>
      <c r="V34" s="46">
        <v>5.8905772034756831E-6</v>
      </c>
      <c r="W34" s="46">
        <v>2.5168740924299877E-5</v>
      </c>
      <c r="X34" s="46">
        <v>3.8193593154198059E-5</v>
      </c>
      <c r="Y34" s="46">
        <v>2.6111438701600398E-5</v>
      </c>
      <c r="Z34" s="46">
        <v>7.9457802121398977E-6</v>
      </c>
      <c r="AA34" s="46">
        <v>2.3636766220870889E-5</v>
      </c>
      <c r="AB34" s="46">
        <v>2.5208472689397325E-5</v>
      </c>
      <c r="AC34" s="46">
        <v>4.6423961056609089E-6</v>
      </c>
      <c r="AD34" s="46">
        <v>6.8234751808548194E-5</v>
      </c>
      <c r="AE34" s="46">
        <v>1.5524039121186118E-4</v>
      </c>
      <c r="AF34" s="46">
        <v>1.7984757574100185E-5</v>
      </c>
      <c r="AG34" s="46">
        <v>5.9700072644851554E-2</v>
      </c>
      <c r="AH34" s="46">
        <v>1.4680315255828214E-5</v>
      </c>
      <c r="AI34" s="46">
        <v>1.7200183668914704E-5</v>
      </c>
      <c r="AJ34" s="46">
        <v>4.1348811825573472E-5</v>
      </c>
      <c r="AK34" s="46">
        <v>3.4655783129758402E-5</v>
      </c>
      <c r="AL34" s="46">
        <v>1.4653756663615821E-5</v>
      </c>
      <c r="AM34" s="47">
        <v>1.0612648963546459E-4</v>
      </c>
      <c r="AN34" s="49"/>
    </row>
    <row r="35" spans="1:40" s="64" customFormat="1" ht="17" customHeight="1" x14ac:dyDescent="0.2">
      <c r="A35" s="44" t="s">
        <v>32</v>
      </c>
      <c r="B35" s="90" t="s">
        <v>87</v>
      </c>
      <c r="C35" s="46">
        <v>5.6982731305454766E-7</v>
      </c>
      <c r="D35" s="46">
        <v>3.3572568244957184E-8</v>
      </c>
      <c r="E35" s="46">
        <v>4.0843580521047106E-7</v>
      </c>
      <c r="F35" s="46">
        <v>9.8568085554366193E-8</v>
      </c>
      <c r="G35" s="46">
        <v>4.7406787082065964E-7</v>
      </c>
      <c r="H35" s="46">
        <v>2.4628257680812066E-7</v>
      </c>
      <c r="I35" s="46">
        <v>2.7415029597509084E-7</v>
      </c>
      <c r="J35" s="46">
        <v>3.1317959109667812E-7</v>
      </c>
      <c r="K35" s="46">
        <v>6.5734024015373956E-7</v>
      </c>
      <c r="L35" s="46">
        <v>5.7796863226620524E-7</v>
      </c>
      <c r="M35" s="46">
        <v>2.9351069429741684E-7</v>
      </c>
      <c r="N35" s="46">
        <v>5.2983483023657601E-7</v>
      </c>
      <c r="O35" s="46">
        <v>3.3808314942908059E-7</v>
      </c>
      <c r="P35" s="46">
        <v>3.5241518909150295E-7</v>
      </c>
      <c r="Q35" s="46">
        <v>2.3087682700055617E-7</v>
      </c>
      <c r="R35" s="46">
        <v>1.1271936031022497E-7</v>
      </c>
      <c r="S35" s="46">
        <v>5.3476153744283599E-7</v>
      </c>
      <c r="T35" s="46">
        <v>4.7414694895354628E-8</v>
      </c>
      <c r="U35" s="46">
        <v>5.3439766905472059E-7</v>
      </c>
      <c r="V35" s="46">
        <v>8.7320650356561815E-7</v>
      </c>
      <c r="W35" s="46">
        <v>1.5208079841230625E-6</v>
      </c>
      <c r="X35" s="46">
        <v>9.6141676099342654E-7</v>
      </c>
      <c r="Y35" s="46">
        <v>4.6691239396172537E-6</v>
      </c>
      <c r="Z35" s="46">
        <v>5.9273590123008841E-7</v>
      </c>
      <c r="AA35" s="46">
        <v>2.0036188698537015E-6</v>
      </c>
      <c r="AB35" s="46">
        <v>4.5235847933252721E-6</v>
      </c>
      <c r="AC35" s="46">
        <v>9.0566711350673618E-7</v>
      </c>
      <c r="AD35" s="46">
        <v>2.1056349248128532E-5</v>
      </c>
      <c r="AE35" s="46">
        <v>5.7515025940641515E-6</v>
      </c>
      <c r="AF35" s="46">
        <v>1.7473679554415696E-6</v>
      </c>
      <c r="AG35" s="46">
        <v>1.8750273665657217E-6</v>
      </c>
      <c r="AH35" s="46">
        <v>3.8455929045967972E-2</v>
      </c>
      <c r="AI35" s="46">
        <v>1.6731613491210497E-6</v>
      </c>
      <c r="AJ35" s="46">
        <v>1.5392058911425454E-6</v>
      </c>
      <c r="AK35" s="46">
        <v>9.4725912065916951E-6</v>
      </c>
      <c r="AL35" s="46">
        <v>2.1260342126758472E-6</v>
      </c>
      <c r="AM35" s="47">
        <v>4.4402512929800811E-6</v>
      </c>
      <c r="AN35" s="49"/>
    </row>
    <row r="36" spans="1:40" s="64" customFormat="1" ht="17" customHeight="1" x14ac:dyDescent="0.2">
      <c r="A36" s="44" t="s">
        <v>33</v>
      </c>
      <c r="B36" s="90" t="s">
        <v>88</v>
      </c>
      <c r="C36" s="46">
        <v>1.0281003749024081E-4</v>
      </c>
      <c r="D36" s="46">
        <v>1.895708400635635E-6</v>
      </c>
      <c r="E36" s="46">
        <v>5.3301760263678235E-5</v>
      </c>
      <c r="F36" s="46">
        <v>1.41792958433438E-5</v>
      </c>
      <c r="G36" s="46">
        <v>3.1169142338747708E-5</v>
      </c>
      <c r="H36" s="46">
        <v>3.1732099361350474E-5</v>
      </c>
      <c r="I36" s="46">
        <v>1.5426612283015051E-5</v>
      </c>
      <c r="J36" s="46">
        <v>3.4976392909505677E-5</v>
      </c>
      <c r="K36" s="46">
        <v>4.255953816790365E-5</v>
      </c>
      <c r="L36" s="46">
        <v>6.3126873553061625E-5</v>
      </c>
      <c r="M36" s="46">
        <v>4.3379519178889122E-5</v>
      </c>
      <c r="N36" s="46">
        <v>3.5234244893587378E-5</v>
      </c>
      <c r="O36" s="46">
        <v>1.0829790854546958E-4</v>
      </c>
      <c r="P36" s="46">
        <v>4.3270612192580406E-5</v>
      </c>
      <c r="Q36" s="46">
        <v>2.2001838722342942E-5</v>
      </c>
      <c r="R36" s="46">
        <v>1.0428584756205777E-5</v>
      </c>
      <c r="S36" s="46">
        <v>3.8810530382117683E-5</v>
      </c>
      <c r="T36" s="46">
        <v>2.4066797845818093E-6</v>
      </c>
      <c r="U36" s="46">
        <v>2.7259778914447557E-5</v>
      </c>
      <c r="V36" s="46">
        <v>4.8809985781650421E-5</v>
      </c>
      <c r="W36" s="46">
        <v>1.457758379305527E-4</v>
      </c>
      <c r="X36" s="46">
        <v>2.1258741447826538E-4</v>
      </c>
      <c r="Y36" s="46">
        <v>7.2800822899509539E-4</v>
      </c>
      <c r="Z36" s="46">
        <v>7.5998868288735874E-5</v>
      </c>
      <c r="AA36" s="46">
        <v>8.7423358431777687E-5</v>
      </c>
      <c r="AB36" s="46">
        <v>3.3582628188448158E-4</v>
      </c>
      <c r="AC36" s="46">
        <v>5.8550445045841224E-5</v>
      </c>
      <c r="AD36" s="46">
        <v>1.512720859295684E-4</v>
      </c>
      <c r="AE36" s="46">
        <v>7.3730739753817434E-5</v>
      </c>
      <c r="AF36" s="46">
        <v>4.0718158887824812E-5</v>
      </c>
      <c r="AG36" s="46">
        <v>4.0944318709926854E-4</v>
      </c>
      <c r="AH36" s="46">
        <v>1.5300627131332515E-4</v>
      </c>
      <c r="AI36" s="46">
        <v>0.10854940450319912</v>
      </c>
      <c r="AJ36" s="46">
        <v>1.9783068018663322E-4</v>
      </c>
      <c r="AK36" s="46">
        <v>2.1068268748065098E-4</v>
      </c>
      <c r="AL36" s="46">
        <v>5.331301400059249E-5</v>
      </c>
      <c r="AM36" s="47">
        <v>4.3551325910598026E-5</v>
      </c>
      <c r="AN36" s="49"/>
    </row>
    <row r="37" spans="1:40" s="64" customFormat="1" ht="17" customHeight="1" x14ac:dyDescent="0.2">
      <c r="A37" s="44" t="s">
        <v>34</v>
      </c>
      <c r="B37" s="90" t="s">
        <v>89</v>
      </c>
      <c r="C37" s="46">
        <v>2.9103785800006542E-3</v>
      </c>
      <c r="D37" s="46">
        <v>1.0196294575198164E-4</v>
      </c>
      <c r="E37" s="46">
        <v>3.777501751301625E-3</v>
      </c>
      <c r="F37" s="46">
        <v>1.0622990187136446E-3</v>
      </c>
      <c r="G37" s="46">
        <v>3.3833191058628758E-3</v>
      </c>
      <c r="H37" s="46">
        <v>3.5087109524487873E-3</v>
      </c>
      <c r="I37" s="46">
        <v>1.2654200080316656E-3</v>
      </c>
      <c r="J37" s="46">
        <v>5.6087536713419215E-3</v>
      </c>
      <c r="K37" s="46">
        <v>6.604440034517654E-3</v>
      </c>
      <c r="L37" s="46">
        <v>3.7937329894253556E-3</v>
      </c>
      <c r="M37" s="46">
        <v>2.6293580189435451E-3</v>
      </c>
      <c r="N37" s="46">
        <v>5.403277699012725E-3</v>
      </c>
      <c r="O37" s="46">
        <v>6.2532625614175287E-3</v>
      </c>
      <c r="P37" s="46">
        <v>5.2125970797009648E-3</v>
      </c>
      <c r="Q37" s="46">
        <v>3.0360979455281009E-3</v>
      </c>
      <c r="R37" s="46">
        <v>2.3631604684771082E-3</v>
      </c>
      <c r="S37" s="46">
        <v>7.7730523053310338E-3</v>
      </c>
      <c r="T37" s="46">
        <v>6.6639575977836486E-4</v>
      </c>
      <c r="U37" s="46">
        <v>7.9256789041972781E-3</v>
      </c>
      <c r="V37" s="46">
        <v>4.9117726359023967E-3</v>
      </c>
      <c r="W37" s="46">
        <v>2.6950183698211456E-2</v>
      </c>
      <c r="X37" s="46">
        <v>1.481101749452084E-2</v>
      </c>
      <c r="Y37" s="46">
        <v>4.4970922512522001E-2</v>
      </c>
      <c r="Z37" s="46">
        <v>5.3862692262967981E-3</v>
      </c>
      <c r="AA37" s="46">
        <v>1.8048478572836216E-2</v>
      </c>
      <c r="AB37" s="46">
        <v>2.5763568327689251E-2</v>
      </c>
      <c r="AC37" s="46">
        <v>8.5310699604776545E-3</v>
      </c>
      <c r="AD37" s="46">
        <v>2.550620946033583E-2</v>
      </c>
      <c r="AE37" s="46">
        <v>1.9809618477454955E-2</v>
      </c>
      <c r="AF37" s="46">
        <v>2.2963312993755505E-2</v>
      </c>
      <c r="AG37" s="46">
        <v>2.7121895786073311E-2</v>
      </c>
      <c r="AH37" s="46">
        <v>1.3677200369388178E-2</v>
      </c>
      <c r="AI37" s="46">
        <v>1.9556431560490278E-2</v>
      </c>
      <c r="AJ37" s="46">
        <v>0.2335172293835053</v>
      </c>
      <c r="AK37" s="46">
        <v>9.5886138568616087E-3</v>
      </c>
      <c r="AL37" s="46">
        <v>8.4809252832142978E-3</v>
      </c>
      <c r="AM37" s="47">
        <v>8.5002839684937166E-3</v>
      </c>
      <c r="AN37" s="49"/>
    </row>
    <row r="38" spans="1:40" s="64" customFormat="1" ht="17" customHeight="1" x14ac:dyDescent="0.2">
      <c r="A38" s="44" t="s">
        <v>35</v>
      </c>
      <c r="B38" s="90" t="s">
        <v>90</v>
      </c>
      <c r="C38" s="46">
        <v>1.8385483193726054E-4</v>
      </c>
      <c r="D38" s="46">
        <v>1.2587356825177425E-6</v>
      </c>
      <c r="E38" s="46">
        <v>5.7790189168056417E-5</v>
      </c>
      <c r="F38" s="46">
        <v>1.2367668991288216E-5</v>
      </c>
      <c r="G38" s="46">
        <v>3.7455991771507658E-5</v>
      </c>
      <c r="H38" s="46">
        <v>3.2304372362030161E-5</v>
      </c>
      <c r="I38" s="46">
        <v>1.7090713612254284E-5</v>
      </c>
      <c r="J38" s="46">
        <v>4.4675250482556634E-5</v>
      </c>
      <c r="K38" s="46">
        <v>1.1886908659987884E-4</v>
      </c>
      <c r="L38" s="46">
        <v>4.3622149941836504E-5</v>
      </c>
      <c r="M38" s="46">
        <v>2.4176582010915381E-5</v>
      </c>
      <c r="N38" s="46">
        <v>5.514041922134458E-5</v>
      </c>
      <c r="O38" s="46">
        <v>5.607902540446912E-5</v>
      </c>
      <c r="P38" s="46">
        <v>4.8465238589318378E-5</v>
      </c>
      <c r="Q38" s="46">
        <v>2.8702750595416442E-5</v>
      </c>
      <c r="R38" s="46">
        <v>2.7123052466345031E-5</v>
      </c>
      <c r="S38" s="46">
        <v>7.679122282992624E-5</v>
      </c>
      <c r="T38" s="46">
        <v>7.4085523346721501E-6</v>
      </c>
      <c r="U38" s="46">
        <v>6.8591746603349397E-5</v>
      </c>
      <c r="V38" s="46">
        <v>5.383087816186187E-5</v>
      </c>
      <c r="W38" s="46">
        <v>2.3357641526706272E-4</v>
      </c>
      <c r="X38" s="46">
        <v>1.0278089843002828E-4</v>
      </c>
      <c r="Y38" s="46">
        <v>3.6098840839736591E-4</v>
      </c>
      <c r="Z38" s="46">
        <v>3.7231892349974888E-5</v>
      </c>
      <c r="AA38" s="46">
        <v>2.9751712315710096E-4</v>
      </c>
      <c r="AB38" s="46">
        <v>2.2494088996626312E-4</v>
      </c>
      <c r="AC38" s="46">
        <v>2.7695470465533657E-4</v>
      </c>
      <c r="AD38" s="46">
        <v>2.8874030226640467E-4</v>
      </c>
      <c r="AE38" s="46">
        <v>1.1707278529192891E-3</v>
      </c>
      <c r="AF38" s="46">
        <v>2.4697089744706366E-4</v>
      </c>
      <c r="AG38" s="46">
        <v>2.6295934938685619E-3</v>
      </c>
      <c r="AH38" s="46">
        <v>6.8961424136244559E-3</v>
      </c>
      <c r="AI38" s="46">
        <v>8.0295354497670896E-4</v>
      </c>
      <c r="AJ38" s="46">
        <v>7.4258789069574617E-4</v>
      </c>
      <c r="AK38" s="46">
        <v>0.30430554321870557</v>
      </c>
      <c r="AL38" s="46">
        <v>1.1718461651010158E-4</v>
      </c>
      <c r="AM38" s="47">
        <v>7.7247382146537259E-4</v>
      </c>
      <c r="AN38" s="49"/>
    </row>
    <row r="39" spans="1:40" s="64" customFormat="1" ht="17" customHeight="1" x14ac:dyDescent="0.2">
      <c r="A39" s="44" t="s">
        <v>36</v>
      </c>
      <c r="B39" s="90" t="s">
        <v>91</v>
      </c>
      <c r="C39" s="46">
        <v>0</v>
      </c>
      <c r="D39" s="46">
        <v>0</v>
      </c>
      <c r="E39" s="46">
        <v>0</v>
      </c>
      <c r="F39" s="46">
        <v>0</v>
      </c>
      <c r="G39" s="46">
        <v>0</v>
      </c>
      <c r="H39" s="46">
        <v>0</v>
      </c>
      <c r="I39" s="46">
        <v>0</v>
      </c>
      <c r="J39" s="46">
        <v>0</v>
      </c>
      <c r="K39" s="46">
        <v>0</v>
      </c>
      <c r="L39" s="46">
        <v>0</v>
      </c>
      <c r="M39" s="46">
        <v>0</v>
      </c>
      <c r="N39" s="46">
        <v>0</v>
      </c>
      <c r="O39" s="46">
        <v>0</v>
      </c>
      <c r="P39" s="46">
        <v>0</v>
      </c>
      <c r="Q39" s="46">
        <v>0</v>
      </c>
      <c r="R39" s="46">
        <v>0</v>
      </c>
      <c r="S39" s="46">
        <v>0</v>
      </c>
      <c r="T39" s="46">
        <v>0</v>
      </c>
      <c r="U39" s="46">
        <v>0</v>
      </c>
      <c r="V39" s="46">
        <v>0</v>
      </c>
      <c r="W39" s="46">
        <v>0</v>
      </c>
      <c r="X39" s="46">
        <v>0</v>
      </c>
      <c r="Y39" s="46">
        <v>0</v>
      </c>
      <c r="Z39" s="46">
        <v>0</v>
      </c>
      <c r="AA39" s="46">
        <v>0</v>
      </c>
      <c r="AB39" s="46">
        <v>0</v>
      </c>
      <c r="AC39" s="46">
        <v>0</v>
      </c>
      <c r="AD39" s="46">
        <v>0</v>
      </c>
      <c r="AE39" s="46">
        <v>0</v>
      </c>
      <c r="AF39" s="46">
        <v>0</v>
      </c>
      <c r="AG39" s="46">
        <v>0</v>
      </c>
      <c r="AH39" s="46">
        <v>0</v>
      </c>
      <c r="AI39" s="46">
        <v>0</v>
      </c>
      <c r="AJ39" s="46">
        <v>0</v>
      </c>
      <c r="AK39" s="46">
        <v>0</v>
      </c>
      <c r="AL39" s="46">
        <v>0</v>
      </c>
      <c r="AM39" s="47">
        <v>0</v>
      </c>
      <c r="AN39" s="49"/>
    </row>
    <row r="40" spans="1:40" s="64" customFormat="1" ht="17" customHeight="1" x14ac:dyDescent="0.2">
      <c r="A40" s="44" t="s">
        <v>37</v>
      </c>
      <c r="B40" s="90" t="s">
        <v>92</v>
      </c>
      <c r="C40" s="46">
        <v>8.9531201343822622E-4</v>
      </c>
      <c r="D40" s="46">
        <v>2.0293259250402826E-5</v>
      </c>
      <c r="E40" s="46">
        <v>5.3177582567521652E-4</v>
      </c>
      <c r="F40" s="46">
        <v>1.1416288859242631E-4</v>
      </c>
      <c r="G40" s="46">
        <v>4.8473205428229359E-4</v>
      </c>
      <c r="H40" s="46">
        <v>1.5511862581870289E-4</v>
      </c>
      <c r="I40" s="46">
        <v>2.3419872861668242E-4</v>
      </c>
      <c r="J40" s="46">
        <v>4.9805780762954657E-4</v>
      </c>
      <c r="K40" s="46">
        <v>1.4615912722342481E-3</v>
      </c>
      <c r="L40" s="46">
        <v>1.826601440835672E-3</v>
      </c>
      <c r="M40" s="46">
        <v>4.4107527793877646E-4</v>
      </c>
      <c r="N40" s="46">
        <v>1.4079095701925739E-3</v>
      </c>
      <c r="O40" s="46">
        <v>1.3314206001415079E-3</v>
      </c>
      <c r="P40" s="46">
        <v>1.0322813241220473E-3</v>
      </c>
      <c r="Q40" s="46">
        <v>3.109056152785268E-4</v>
      </c>
      <c r="R40" s="46">
        <v>8.754622299469517E-5</v>
      </c>
      <c r="S40" s="46">
        <v>1.2723073299701847E-3</v>
      </c>
      <c r="T40" s="46">
        <v>6.9951314866842121E-5</v>
      </c>
      <c r="U40" s="46">
        <v>5.2420877988424602E-4</v>
      </c>
      <c r="V40" s="46">
        <v>3.9214918264128253E-4</v>
      </c>
      <c r="W40" s="46">
        <v>5.6946270573176149E-3</v>
      </c>
      <c r="X40" s="46">
        <v>1.20655959143858E-3</v>
      </c>
      <c r="Y40" s="46">
        <v>3.3776710516070707E-3</v>
      </c>
      <c r="Z40" s="46">
        <v>6.4767321521061515E-4</v>
      </c>
      <c r="AA40" s="46">
        <v>1.7066073956195755E-3</v>
      </c>
      <c r="AB40" s="46">
        <v>3.1958865849875152E-3</v>
      </c>
      <c r="AC40" s="46">
        <v>1.5234944471618668E-3</v>
      </c>
      <c r="AD40" s="46">
        <v>1.5172827882750225E-3</v>
      </c>
      <c r="AE40" s="46">
        <v>8.4065404772892273E-4</v>
      </c>
      <c r="AF40" s="46">
        <v>4.3262356469611743E-4</v>
      </c>
      <c r="AG40" s="46">
        <v>1.5425433730257645E-3</v>
      </c>
      <c r="AH40" s="46">
        <v>1.1501821188094343E-3</v>
      </c>
      <c r="AI40" s="46">
        <v>4.1577686723771497E-3</v>
      </c>
      <c r="AJ40" s="46">
        <v>1.2835396768302659E-3</v>
      </c>
      <c r="AK40" s="46">
        <v>1.0668462466978247E-3</v>
      </c>
      <c r="AL40" s="46">
        <v>9.7598078584421402E-4</v>
      </c>
      <c r="AM40" s="47">
        <v>0.34525622993629906</v>
      </c>
      <c r="AN40" s="49"/>
    </row>
    <row r="41" spans="1:40" s="64" customFormat="1" ht="17" customHeight="1" x14ac:dyDescent="0.2">
      <c r="A41" s="50"/>
      <c r="B41" s="93"/>
      <c r="C41" s="51">
        <f>SUM(C4:C40)</f>
        <v>0.79172286146102033</v>
      </c>
      <c r="D41" s="51">
        <f t="shared" ref="D41:AM41" si="0">SUM(D4:D40)</f>
        <v>0.99500380089765905</v>
      </c>
      <c r="E41" s="51">
        <f t="shared" si="0"/>
        <v>0.84884637653009265</v>
      </c>
      <c r="F41" s="51">
        <f t="shared" si="0"/>
        <v>0.94225324526085619</v>
      </c>
      <c r="G41" s="51">
        <f t="shared" si="0"/>
        <v>0.81177738059496618</v>
      </c>
      <c r="H41" s="51">
        <f t="shared" si="0"/>
        <v>0.89471356300463434</v>
      </c>
      <c r="I41" s="51">
        <f t="shared" si="0"/>
        <v>0.77327032945117946</v>
      </c>
      <c r="J41" s="51">
        <f t="shared" si="0"/>
        <v>0.75894214156801088</v>
      </c>
      <c r="K41" s="51">
        <f t="shared" si="0"/>
        <v>0.74418377288624049</v>
      </c>
      <c r="L41" s="51">
        <f t="shared" si="0"/>
        <v>0.73232511150776136</v>
      </c>
      <c r="M41" s="51">
        <f t="shared" si="0"/>
        <v>0.91283434589391221</v>
      </c>
      <c r="N41" s="51">
        <f t="shared" si="0"/>
        <v>0.67292006731254239</v>
      </c>
      <c r="O41" s="51">
        <f t="shared" si="0"/>
        <v>0.75575318535586611</v>
      </c>
      <c r="P41" s="51">
        <f t="shared" si="0"/>
        <v>0.70908338119983272</v>
      </c>
      <c r="Q41" s="51">
        <f t="shared" si="0"/>
        <v>0.86642785184996407</v>
      </c>
      <c r="R41" s="51">
        <f t="shared" si="0"/>
        <v>0.91676845872258894</v>
      </c>
      <c r="S41" s="51">
        <f t="shared" si="0"/>
        <v>0.69503255644288142</v>
      </c>
      <c r="T41" s="51">
        <f t="shared" si="0"/>
        <v>0.97734355038780896</v>
      </c>
      <c r="U41" s="51">
        <f t="shared" si="0"/>
        <v>0.72612408619293556</v>
      </c>
      <c r="V41" s="51">
        <f t="shared" si="0"/>
        <v>0.77622024738722684</v>
      </c>
      <c r="W41" s="51">
        <f t="shared" si="0"/>
        <v>0.29181812239712607</v>
      </c>
      <c r="X41" s="51">
        <f t="shared" si="0"/>
        <v>0.55460454954327609</v>
      </c>
      <c r="Y41" s="51">
        <f t="shared" si="0"/>
        <v>0.3500320535526299</v>
      </c>
      <c r="Z41" s="51">
        <f t="shared" si="0"/>
        <v>0.77175249997061801</v>
      </c>
      <c r="AA41" s="51">
        <f t="shared" si="0"/>
        <v>0.261591790468718</v>
      </c>
      <c r="AB41" s="51">
        <f t="shared" si="0"/>
        <v>0.34776915970396155</v>
      </c>
      <c r="AC41" s="51">
        <f t="shared" si="0"/>
        <v>0.13434586594311793</v>
      </c>
      <c r="AD41" s="51">
        <f t="shared" si="0"/>
        <v>0.41303744940001469</v>
      </c>
      <c r="AE41" s="51">
        <f t="shared" si="0"/>
        <v>0.64787855221253854</v>
      </c>
      <c r="AF41" s="51">
        <f t="shared" si="0"/>
        <v>0.13976025337906356</v>
      </c>
      <c r="AG41" s="51">
        <f t="shared" si="0"/>
        <v>0.22656487931530817</v>
      </c>
      <c r="AH41" s="51">
        <f t="shared" si="0"/>
        <v>0.27659071547596992</v>
      </c>
      <c r="AI41" s="51">
        <f t="shared" si="0"/>
        <v>0.28398692611131882</v>
      </c>
      <c r="AJ41" s="51">
        <f t="shared" si="0"/>
        <v>0.35229018705931481</v>
      </c>
      <c r="AK41" s="51">
        <f t="shared" si="0"/>
        <v>0.48347699949682466</v>
      </c>
      <c r="AL41" s="51">
        <f t="shared" si="0"/>
        <v>0.65633766574140928</v>
      </c>
      <c r="AM41" s="52">
        <f t="shared" si="0"/>
        <v>0.43120808274206335</v>
      </c>
      <c r="AN41" s="49"/>
    </row>
    <row r="42" spans="1:40" s="64" customFormat="1" ht="17" customHeight="1" x14ac:dyDescent="0.2">
      <c r="A42" s="63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</row>
  </sheetData>
  <mergeCells count="1"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73EAC-0156-4DF2-9C90-1889A49BF74A}">
  <sheetPr codeName="Sheet2">
    <tabColor rgb="FFFFFFCC"/>
    <pageSetUpPr fitToPage="1"/>
  </sheetPr>
  <dimension ref="A1:AO50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3.90625" defaultRowHeight="21" customHeight="1" x14ac:dyDescent="0.2"/>
  <cols>
    <col min="1" max="1" width="6.6328125" style="5" customWidth="1"/>
    <col min="2" max="2" width="30.6328125" style="4" customWidth="1"/>
    <col min="3" max="40" width="12.1796875" style="4" customWidth="1"/>
    <col min="41" max="16384" width="13.90625" style="4"/>
  </cols>
  <sheetData>
    <row r="1" spans="1:41" ht="28" customHeight="1" x14ac:dyDescent="0.2">
      <c r="A1" s="16"/>
      <c r="B1" s="2"/>
      <c r="C1" s="3"/>
      <c r="D1" s="3"/>
      <c r="E1" s="3"/>
      <c r="F1" s="3"/>
      <c r="G1" s="3"/>
      <c r="H1" s="3"/>
    </row>
    <row r="2" spans="1:41" s="5" customFormat="1" ht="18" customHeight="1" x14ac:dyDescent="0.2">
      <c r="A2" s="190" t="s">
        <v>200</v>
      </c>
      <c r="B2" s="191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  <c r="AN2" s="15"/>
    </row>
    <row r="3" spans="1:41" ht="37.5" customHeight="1" x14ac:dyDescent="0.2">
      <c r="A3" s="192"/>
      <c r="B3" s="193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  <c r="AN3" s="143" t="s">
        <v>122</v>
      </c>
    </row>
    <row r="4" spans="1:41" s="64" customFormat="1" ht="17" customHeight="1" x14ac:dyDescent="0.2">
      <c r="A4" s="44" t="s">
        <v>1</v>
      </c>
      <c r="B4" s="90" t="s">
        <v>57</v>
      </c>
      <c r="C4" s="46">
        <f>X!C4/X!C$49</f>
        <v>9.5450659198978299E-2</v>
      </c>
      <c r="D4" s="46">
        <f>X!D4/X!D$49</f>
        <v>3.4322117823896331E-5</v>
      </c>
      <c r="E4" s="46">
        <f>X!E4/X!E$49</f>
        <v>0.17525007733889533</v>
      </c>
      <c r="F4" s="46">
        <f>X!F4/X!F$49</f>
        <v>8.325857073761541E-3</v>
      </c>
      <c r="G4" s="46">
        <f>X!G4/X!G$49</f>
        <v>1.2735768384515657E-2</v>
      </c>
      <c r="H4" s="46">
        <f>X!H4/X!H$49</f>
        <v>1.6198076685779396E-3</v>
      </c>
      <c r="I4" s="46">
        <f>X!I4/X!I$49</f>
        <v>0</v>
      </c>
      <c r="J4" s="46">
        <f>X!J4/X!J$49</f>
        <v>7.8509630946777074E-3</v>
      </c>
      <c r="K4" s="46">
        <f>X!K4/X!K$49</f>
        <v>1.5707683467473059E-4</v>
      </c>
      <c r="L4" s="46">
        <f>X!L4/X!L$49</f>
        <v>8.5557340117469433E-8</v>
      </c>
      <c r="M4" s="46">
        <f>X!M4/X!M$49</f>
        <v>1.4860076846750876E-6</v>
      </c>
      <c r="N4" s="46">
        <f>X!N4/X!N$49</f>
        <v>0</v>
      </c>
      <c r="O4" s="46">
        <f>X!O4/X!O$49</f>
        <v>0</v>
      </c>
      <c r="P4" s="46">
        <f>X!P4/X!P$49</f>
        <v>0</v>
      </c>
      <c r="Q4" s="46">
        <f>X!Q4/X!Q$49</f>
        <v>0</v>
      </c>
      <c r="R4" s="46">
        <f>X!R4/X!R$49</f>
        <v>0</v>
      </c>
      <c r="S4" s="46">
        <f>X!S4/X!S$49</f>
        <v>0</v>
      </c>
      <c r="T4" s="46">
        <f>X!T4/X!T$49</f>
        <v>0</v>
      </c>
      <c r="U4" s="46">
        <f>X!U4/X!U$49</f>
        <v>1.3707870348065769E-8</v>
      </c>
      <c r="V4" s="46">
        <f>X!V4/X!V$49</f>
        <v>2.30735255208468E-3</v>
      </c>
      <c r="W4" s="46">
        <f>X!W4/X!W$49</f>
        <v>8.4224078266160909E-4</v>
      </c>
      <c r="X4" s="46">
        <f>X!X4/X!X$49</f>
        <v>0</v>
      </c>
      <c r="Y4" s="46">
        <f>X!Y4/X!Y$49</f>
        <v>0</v>
      </c>
      <c r="Z4" s="46">
        <f>X!Z4/X!Z$49</f>
        <v>0</v>
      </c>
      <c r="AA4" s="46">
        <f>X!AA4/X!AA$49</f>
        <v>1.1537802423623939E-4</v>
      </c>
      <c r="AB4" s="46">
        <f>X!AB4/X!AB$49</f>
        <v>0</v>
      </c>
      <c r="AC4" s="46">
        <f>X!AC4/X!AC$49</f>
        <v>4.6280327341335381E-6</v>
      </c>
      <c r="AD4" s="46">
        <f>X!AD4/X!AD$49</f>
        <v>2.8576457559818856E-5</v>
      </c>
      <c r="AE4" s="46">
        <f>X!AE4/X!AE$49</f>
        <v>0</v>
      </c>
      <c r="AF4" s="46">
        <f>X!AF4/X!AF$49</f>
        <v>1.8900372710322615E-5</v>
      </c>
      <c r="AG4" s="46">
        <f>X!AG4/X!AG$49</f>
        <v>1.6484467843441255E-3</v>
      </c>
      <c r="AH4" s="46">
        <f>X!AH4/X!AH$49</f>
        <v>1.8917578406513135E-3</v>
      </c>
      <c r="AI4" s="46">
        <f>X!AI4/X!AI$49</f>
        <v>2.2590797133015517E-3</v>
      </c>
      <c r="AJ4" s="46">
        <f>X!AJ4/X!AJ$49</f>
        <v>7.3365974439674822E-6</v>
      </c>
      <c r="AK4" s="46">
        <f>X!AK4/X!AK$49</f>
        <v>1.8077583104893758E-2</v>
      </c>
      <c r="AL4" s="46">
        <f>X!AL4/X!AL$49</f>
        <v>0</v>
      </c>
      <c r="AM4" s="47">
        <f>X!AM4/X!AM$49</f>
        <v>0</v>
      </c>
      <c r="AN4" s="48">
        <f>X!AN4/X!AN$49</f>
        <v>6.1345264375094726E-3</v>
      </c>
      <c r="AO4" s="49"/>
    </row>
    <row r="5" spans="1:41" s="64" customFormat="1" ht="17" customHeight="1" x14ac:dyDescent="0.2">
      <c r="A5" s="44" t="s">
        <v>2</v>
      </c>
      <c r="B5" s="90" t="s">
        <v>58</v>
      </c>
      <c r="C5" s="46">
        <f>X!C5/X!C$49</f>
        <v>1.4042757092647308E-5</v>
      </c>
      <c r="D5" s="46">
        <f>X!D5/X!D$49</f>
        <v>2.4436533927345641E-3</v>
      </c>
      <c r="E5" s="46">
        <f>X!E5/X!E$49</f>
        <v>2.0193051624893191E-4</v>
      </c>
      <c r="F5" s="46">
        <f>X!F5/X!F$49</f>
        <v>2.6678466349431987E-4</v>
      </c>
      <c r="G5" s="46">
        <f>X!G5/X!G$49</f>
        <v>1.2802816469941328E-3</v>
      </c>
      <c r="H5" s="46">
        <f>X!H5/X!H$49</f>
        <v>4.1119530618403642E-3</v>
      </c>
      <c r="I5" s="46">
        <f>X!I5/X!I$49</f>
        <v>0.47456993430544275</v>
      </c>
      <c r="J5" s="46">
        <f>X!J5/X!J$49</f>
        <v>9.4123855080447576E-5</v>
      </c>
      <c r="K5" s="46">
        <f>X!K5/X!K$49</f>
        <v>3.8893010318468153E-2</v>
      </c>
      <c r="L5" s="46">
        <f>X!L5/X!L$49</f>
        <v>4.0273615484871662E-2</v>
      </c>
      <c r="M5" s="46">
        <f>X!M5/X!M$49</f>
        <v>1.4198484541301216E-2</v>
      </c>
      <c r="N5" s="46">
        <f>X!N5/X!N$49</f>
        <v>9.488184897893521E-5</v>
      </c>
      <c r="O5" s="46">
        <f>X!O5/X!O$49</f>
        <v>3.0046178796379673E-5</v>
      </c>
      <c r="P5" s="46">
        <f>X!P5/X!P$49</f>
        <v>5.1970130643526012E-5</v>
      </c>
      <c r="Q5" s="46">
        <f>X!Q5/X!Q$49</f>
        <v>2.2858225307421537E-5</v>
      </c>
      <c r="R5" s="46">
        <f>X!R5/X!R$49</f>
        <v>9.9557447092566984E-5</v>
      </c>
      <c r="S5" s="46">
        <f>X!S5/X!S$49</f>
        <v>1.9031461446227411E-5</v>
      </c>
      <c r="T5" s="46">
        <f>X!T5/X!T$49</f>
        <v>3.9423718404574749E-6</v>
      </c>
      <c r="U5" s="46">
        <f>X!U5/X!U$49</f>
        <v>7.7771325803533347E-5</v>
      </c>
      <c r="V5" s="46">
        <f>X!V5/X!V$49</f>
        <v>6.84783049829044E-4</v>
      </c>
      <c r="W5" s="46">
        <f>X!W5/X!W$49</f>
        <v>1.6662370201175989E-3</v>
      </c>
      <c r="X5" s="46">
        <f>X!X5/X!X$49</f>
        <v>0.25217663391486173</v>
      </c>
      <c r="Y5" s="46">
        <f>X!Y5/X!Y$49</f>
        <v>0</v>
      </c>
      <c r="Z5" s="46">
        <f>X!Z5/X!Z$49</f>
        <v>1.1520667948724568E-6</v>
      </c>
      <c r="AA5" s="46">
        <f>X!AA5/X!AA$49</f>
        <v>1.6961746082230911E-6</v>
      </c>
      <c r="AB5" s="46">
        <f>X!AB5/X!AB$49</f>
        <v>7.5430311422915184E-7</v>
      </c>
      <c r="AC5" s="46">
        <f>X!AC5/X!AC$49</f>
        <v>6.7267247592494593E-7</v>
      </c>
      <c r="AD5" s="46">
        <f>X!AD5/X!AD$49</f>
        <v>4.2225253044320767E-6</v>
      </c>
      <c r="AE5" s="46">
        <f>X!AE5/X!AE$49</f>
        <v>1.1932965647789987E-7</v>
      </c>
      <c r="AF5" s="46">
        <f>X!AF5/X!AF$49</f>
        <v>4.7422314790039044E-6</v>
      </c>
      <c r="AG5" s="46">
        <f>X!AG5/X!AG$49</f>
        <v>7.3981980217280969E-5</v>
      </c>
      <c r="AH5" s="46">
        <f>X!AH5/X!AH$49</f>
        <v>5.2309617424274873E-6</v>
      </c>
      <c r="AI5" s="46">
        <f>X!AI5/X!AI$49</f>
        <v>3.3091035453213179E-5</v>
      </c>
      <c r="AJ5" s="46">
        <f>X!AJ5/X!AJ$49</f>
        <v>3.2056056141193716E-6</v>
      </c>
      <c r="AK5" s="46">
        <f>X!AK5/X!AK$49</f>
        <v>-2.8985489681761575E-6</v>
      </c>
      <c r="AL5" s="46">
        <f>X!AL5/X!AL$49</f>
        <v>0</v>
      </c>
      <c r="AM5" s="47">
        <f>X!AM5/X!AM$49</f>
        <v>1.3237721848789272E-4</v>
      </c>
      <c r="AN5" s="48">
        <f>X!AN5/X!AN$49</f>
        <v>1.1362238172357679E-2</v>
      </c>
      <c r="AO5" s="49"/>
    </row>
    <row r="6" spans="1:41" s="64" customFormat="1" ht="17" customHeight="1" x14ac:dyDescent="0.2">
      <c r="A6" s="44" t="s">
        <v>3</v>
      </c>
      <c r="B6" s="90" t="s">
        <v>59</v>
      </c>
      <c r="C6" s="46">
        <f>X!C6/X!C$49</f>
        <v>0.10316012152944221</v>
      </c>
      <c r="D6" s="46">
        <f>X!D6/X!D$49</f>
        <v>0</v>
      </c>
      <c r="E6" s="46">
        <f>X!E6/X!E$49</f>
        <v>0.22138868242182644</v>
      </c>
      <c r="F6" s="46">
        <f>X!F6/X!F$49</f>
        <v>2.9585678748114239E-3</v>
      </c>
      <c r="G6" s="46">
        <f>X!G6/X!G$49</f>
        <v>1.3903584225669775E-3</v>
      </c>
      <c r="H6" s="46">
        <f>X!H6/X!H$49</f>
        <v>1.0066696381319596E-2</v>
      </c>
      <c r="I6" s="46">
        <f>X!I6/X!I$49</f>
        <v>5.5419267086551005E-6</v>
      </c>
      <c r="J6" s="46">
        <f>X!J6/X!J$49</f>
        <v>1.6689846131143973E-5</v>
      </c>
      <c r="K6" s="46">
        <f>X!K6/X!K$49</f>
        <v>5.982521637974646E-4</v>
      </c>
      <c r="L6" s="46">
        <f>X!L6/X!L$49</f>
        <v>1.5425069212087568E-6</v>
      </c>
      <c r="M6" s="46">
        <f>X!M6/X!M$49</f>
        <v>0</v>
      </c>
      <c r="N6" s="46">
        <f>X!N6/X!N$49</f>
        <v>0</v>
      </c>
      <c r="O6" s="46">
        <f>X!O6/X!O$49</f>
        <v>0</v>
      </c>
      <c r="P6" s="46">
        <f>X!P6/X!P$49</f>
        <v>0</v>
      </c>
      <c r="Q6" s="46">
        <f>X!Q6/X!Q$49</f>
        <v>0</v>
      </c>
      <c r="R6" s="46">
        <f>X!R6/X!R$49</f>
        <v>0</v>
      </c>
      <c r="S6" s="46">
        <f>X!S6/X!S$49</f>
        <v>0</v>
      </c>
      <c r="T6" s="46">
        <f>X!T6/X!T$49</f>
        <v>0</v>
      </c>
      <c r="U6" s="46">
        <f>X!U6/X!U$49</f>
        <v>0</v>
      </c>
      <c r="V6" s="46">
        <f>X!V6/X!V$49</f>
        <v>3.1515783545958305E-3</v>
      </c>
      <c r="W6" s="46">
        <f>X!W6/X!W$49</f>
        <v>1.7880827415760763E-5</v>
      </c>
      <c r="X6" s="46">
        <f>X!X6/X!X$49</f>
        <v>0</v>
      </c>
      <c r="Y6" s="46">
        <f>X!Y6/X!Y$49</f>
        <v>0</v>
      </c>
      <c r="Z6" s="46">
        <f>X!Z6/X!Z$49</f>
        <v>0</v>
      </c>
      <c r="AA6" s="46">
        <f>X!AA6/X!AA$49</f>
        <v>1.4014597521773078E-4</v>
      </c>
      <c r="AB6" s="46">
        <f>X!AB6/X!AB$49</f>
        <v>0</v>
      </c>
      <c r="AC6" s="46">
        <f>X!AC6/X!AC$49</f>
        <v>0</v>
      </c>
      <c r="AD6" s="46">
        <f>X!AD6/X!AD$49</f>
        <v>7.6650487559893208E-5</v>
      </c>
      <c r="AE6" s="46">
        <f>X!AE6/X!AE$49</f>
        <v>1.0624188770290441E-7</v>
      </c>
      <c r="AF6" s="46">
        <f>X!AF6/X!AF$49</f>
        <v>7.1199994184656965E-4</v>
      </c>
      <c r="AG6" s="46">
        <f>X!AG6/X!AG$49</f>
        <v>6.4887651032302729E-3</v>
      </c>
      <c r="AH6" s="46">
        <f>X!AH6/X!AH$49</f>
        <v>6.7146799138526458E-3</v>
      </c>
      <c r="AI6" s="46">
        <f>X!AI6/X!AI$49</f>
        <v>1.6676152564726046E-3</v>
      </c>
      <c r="AJ6" s="46">
        <f>X!AJ6/X!AJ$49</f>
        <v>3.9111861337551056E-6</v>
      </c>
      <c r="AK6" s="46">
        <f>X!AK6/X!AK$49</f>
        <v>0.12362164968867598</v>
      </c>
      <c r="AL6" s="46">
        <f>X!AL6/X!AL$49</f>
        <v>0</v>
      </c>
      <c r="AM6" s="47">
        <f>X!AM6/X!AM$49</f>
        <v>3.8726138366113453E-3</v>
      </c>
      <c r="AN6" s="48">
        <f>X!AN6/X!AN$49</f>
        <v>1.1090828683195849E-2</v>
      </c>
      <c r="AO6" s="49"/>
    </row>
    <row r="7" spans="1:41" s="64" customFormat="1" ht="17" customHeight="1" x14ac:dyDescent="0.2">
      <c r="A7" s="44" t="s">
        <v>4</v>
      </c>
      <c r="B7" s="90" t="s">
        <v>60</v>
      </c>
      <c r="C7" s="46">
        <f>X!C7/X!C$49</f>
        <v>2.8077736223158711E-3</v>
      </c>
      <c r="D7" s="46">
        <f>X!D7/X!D$49</f>
        <v>2.5337319944541969E-3</v>
      </c>
      <c r="E7" s="46">
        <f>X!E7/X!E$49</f>
        <v>9.7226451179557134E-4</v>
      </c>
      <c r="F7" s="46">
        <f>X!F7/X!F$49</f>
        <v>0.18124567218542958</v>
      </c>
      <c r="G7" s="46">
        <f>X!G7/X!G$49</f>
        <v>3.4479360684650196E-3</v>
      </c>
      <c r="H7" s="46">
        <f>X!H7/X!H$49</f>
        <v>1.5450798019619174E-3</v>
      </c>
      <c r="I7" s="46">
        <f>X!I7/X!I$49</f>
        <v>4.6567732844470604E-5</v>
      </c>
      <c r="J7" s="46">
        <f>X!J7/X!J$49</f>
        <v>3.9789647142502507E-3</v>
      </c>
      <c r="K7" s="46">
        <f>X!K7/X!K$49</f>
        <v>4.7152549391137177E-3</v>
      </c>
      <c r="L7" s="46">
        <f>X!L7/X!L$49</f>
        <v>3.889800830749751E-4</v>
      </c>
      <c r="M7" s="46">
        <f>X!M7/X!M$49</f>
        <v>1.7851129696524893E-3</v>
      </c>
      <c r="N7" s="46">
        <f>X!N7/X!N$49</f>
        <v>1.2088458099732869E-3</v>
      </c>
      <c r="O7" s="46">
        <f>X!O7/X!O$49</f>
        <v>1.2432655802345793E-3</v>
      </c>
      <c r="P7" s="46">
        <f>X!P7/X!P$49</f>
        <v>1.1257506774016417E-3</v>
      </c>
      <c r="Q7" s="46">
        <f>X!Q7/X!Q$49</f>
        <v>1.3731745666230449E-3</v>
      </c>
      <c r="R7" s="46">
        <f>X!R7/X!R$49</f>
        <v>3.9166094595179763E-3</v>
      </c>
      <c r="S7" s="46">
        <f>X!S7/X!S$49</f>
        <v>1.7098410850037518E-3</v>
      </c>
      <c r="T7" s="46">
        <f>X!T7/X!T$49</f>
        <v>1.4740847496936794E-3</v>
      </c>
      <c r="U7" s="46">
        <f>X!U7/X!U$49</f>
        <v>1.8464434970952321E-3</v>
      </c>
      <c r="V7" s="46">
        <f>X!V7/X!V$49</f>
        <v>6.1896301633820273E-3</v>
      </c>
      <c r="W7" s="46">
        <f>X!W7/X!W$49</f>
        <v>3.7767716865386913E-3</v>
      </c>
      <c r="X7" s="46">
        <f>X!X7/X!X$49</f>
        <v>1.7017720425851666E-4</v>
      </c>
      <c r="Y7" s="46">
        <f>X!Y7/X!Y$49</f>
        <v>9.7501505084636746E-4</v>
      </c>
      <c r="Z7" s="46">
        <f>X!Z7/X!Z$49</f>
        <v>2.7343009621884824E-3</v>
      </c>
      <c r="AA7" s="46">
        <f>X!AA7/X!AA$49</f>
        <v>4.2407367746533989E-3</v>
      </c>
      <c r="AB7" s="46">
        <f>X!AB7/X!AB$49</f>
        <v>1.2738989697961855E-3</v>
      </c>
      <c r="AC7" s="46">
        <f>X!AC7/X!AC$49</f>
        <v>4.7671964145469081E-5</v>
      </c>
      <c r="AD7" s="46">
        <f>X!AD7/X!AD$49</f>
        <v>1.6731270205768251E-3</v>
      </c>
      <c r="AE7" s="46">
        <f>X!AE7/X!AE$49</f>
        <v>8.97748570302051E-4</v>
      </c>
      <c r="AF7" s="46">
        <f>X!AF7/X!AF$49</f>
        <v>4.4069790088332259E-3</v>
      </c>
      <c r="AG7" s="46">
        <f>X!AG7/X!AG$49</f>
        <v>4.2765136634537187E-4</v>
      </c>
      <c r="AH7" s="46">
        <f>X!AH7/X!AH$49</f>
        <v>3.4585340854888244E-3</v>
      </c>
      <c r="AI7" s="46">
        <f>X!AI7/X!AI$49</f>
        <v>2.0698547030518065E-2</v>
      </c>
      <c r="AJ7" s="46">
        <f>X!AJ7/X!AJ$49</f>
        <v>1.7187638643157497E-3</v>
      </c>
      <c r="AK7" s="46">
        <f>X!AK7/X!AK$49</f>
        <v>3.5578082584432772E-3</v>
      </c>
      <c r="AL7" s="46">
        <f>X!AL7/X!AL$49</f>
        <v>2.006094618848113E-2</v>
      </c>
      <c r="AM7" s="47">
        <f>X!AM7/X!AM$49</f>
        <v>2.1227123260950023E-4</v>
      </c>
      <c r="AN7" s="48">
        <f>X!AN7/X!AN$49</f>
        <v>2.6428006806263633E-3</v>
      </c>
      <c r="AO7" s="49"/>
    </row>
    <row r="8" spans="1:41" s="64" customFormat="1" ht="17" customHeight="1" x14ac:dyDescent="0.2">
      <c r="A8" s="44" t="s">
        <v>5</v>
      </c>
      <c r="B8" s="90" t="s">
        <v>61</v>
      </c>
      <c r="C8" s="46">
        <f>X!C8/X!C$49</f>
        <v>3.4835563472119406E-2</v>
      </c>
      <c r="D8" s="46">
        <f>X!D8/X!D$49</f>
        <v>7.6607509625115653E-4</v>
      </c>
      <c r="E8" s="46">
        <f>X!E8/X!E$49</f>
        <v>1.327382728999797E-2</v>
      </c>
      <c r="F8" s="46">
        <f>X!F8/X!F$49</f>
        <v>5.7845216643889466E-3</v>
      </c>
      <c r="G8" s="46">
        <f>X!G8/X!G$49</f>
        <v>0.29662758980624188</v>
      </c>
      <c r="H8" s="46">
        <f>X!H8/X!H$49</f>
        <v>1.9337912869767465E-2</v>
      </c>
      <c r="I8" s="46">
        <f>X!I8/X!I$49</f>
        <v>4.5189192458274595E-5</v>
      </c>
      <c r="J8" s="46">
        <f>X!J8/X!J$49</f>
        <v>5.6357475164960707E-3</v>
      </c>
      <c r="K8" s="46">
        <f>X!K8/X!K$49</f>
        <v>2.9152834982181883E-2</v>
      </c>
      <c r="L8" s="46">
        <f>X!L8/X!L$49</f>
        <v>3.8470716566729024E-4</v>
      </c>
      <c r="M8" s="46">
        <f>X!M8/X!M$49</f>
        <v>3.1804454858431644E-3</v>
      </c>
      <c r="N8" s="46">
        <f>X!N8/X!N$49</f>
        <v>5.1424031022927153E-3</v>
      </c>
      <c r="O8" s="46">
        <f>X!O8/X!O$49</f>
        <v>1.5527924559934263E-3</v>
      </c>
      <c r="P8" s="46">
        <f>X!P8/X!P$49</f>
        <v>1.7081573305074815E-3</v>
      </c>
      <c r="Q8" s="46">
        <f>X!Q8/X!Q$49</f>
        <v>3.4938197213652275E-3</v>
      </c>
      <c r="R8" s="46">
        <f>X!R8/X!R$49</f>
        <v>4.3138421346623412E-3</v>
      </c>
      <c r="S8" s="46">
        <f>X!S8/X!S$49</f>
        <v>4.9429444597541092E-3</v>
      </c>
      <c r="T8" s="46">
        <f>X!T8/X!T$49</f>
        <v>3.831036499160004E-3</v>
      </c>
      <c r="U8" s="46">
        <f>X!U8/X!U$49</f>
        <v>1.0827064886094874E-3</v>
      </c>
      <c r="V8" s="46">
        <f>X!V8/X!V$49</f>
        <v>7.0851680171965151E-2</v>
      </c>
      <c r="W8" s="46">
        <f>X!W8/X!W$49</f>
        <v>4.6822043633295986E-2</v>
      </c>
      <c r="X8" s="46">
        <f>X!X8/X!X$49</f>
        <v>4.1534144335851281E-3</v>
      </c>
      <c r="Y8" s="46">
        <f>X!Y8/X!Y$49</f>
        <v>4.4356638333987826E-3</v>
      </c>
      <c r="Z8" s="46">
        <f>X!Z8/X!Z$49</f>
        <v>4.648763995132304E-3</v>
      </c>
      <c r="AA8" s="46">
        <f>X!AA8/X!AA$49</f>
        <v>7.5709906865426982E-3</v>
      </c>
      <c r="AB8" s="46">
        <f>X!AB8/X!AB$49</f>
        <v>4.5862143047044829E-3</v>
      </c>
      <c r="AC8" s="46">
        <f>X!AC8/X!AC$49</f>
        <v>5.624765463458889E-4</v>
      </c>
      <c r="AD8" s="46">
        <f>X!AD8/X!AD$49</f>
        <v>6.3575999786254552E-3</v>
      </c>
      <c r="AE8" s="46">
        <f>X!AE8/X!AE$49</f>
        <v>9.3080161486298937E-3</v>
      </c>
      <c r="AF8" s="46">
        <f>X!AF8/X!AF$49</f>
        <v>1.24320540297165E-3</v>
      </c>
      <c r="AG8" s="46">
        <f>X!AG8/X!AG$49</f>
        <v>9.4832574435355175E-3</v>
      </c>
      <c r="AH8" s="46">
        <f>X!AH8/X!AH$49</f>
        <v>5.863595225953179E-3</v>
      </c>
      <c r="AI8" s="46">
        <f>X!AI8/X!AI$49</f>
        <v>1.8592940890321184E-2</v>
      </c>
      <c r="AJ8" s="46">
        <f>X!AJ8/X!AJ$49</f>
        <v>3.62635606821327E-3</v>
      </c>
      <c r="AK8" s="46">
        <f>X!AK8/X!AK$49</f>
        <v>5.1506258151263291E-3</v>
      </c>
      <c r="AL8" s="46">
        <f>X!AL8/X!AL$49</f>
        <v>0.43243026694216152</v>
      </c>
      <c r="AM8" s="47">
        <f>X!AM8/X!AM$49</f>
        <v>6.0359762370914216E-4</v>
      </c>
      <c r="AN8" s="48">
        <f>X!AN8/X!AN$49</f>
        <v>1.0108768724336172E-2</v>
      </c>
      <c r="AO8" s="49"/>
    </row>
    <row r="9" spans="1:41" s="64" customFormat="1" ht="17" customHeight="1" x14ac:dyDescent="0.2">
      <c r="A9" s="44" t="s">
        <v>6</v>
      </c>
      <c r="B9" s="90" t="s">
        <v>62</v>
      </c>
      <c r="C9" s="46">
        <f>X!C9/X!C$49</f>
        <v>3.9756165355832096E-2</v>
      </c>
      <c r="D9" s="46">
        <f>X!D9/X!D$49</f>
        <v>9.2486576389096149E-3</v>
      </c>
      <c r="E9" s="46">
        <f>X!E9/X!E$49</f>
        <v>1.0247666284058028E-2</v>
      </c>
      <c r="F9" s="46">
        <f>X!F9/X!F$49</f>
        <v>0.14085587409673883</v>
      </c>
      <c r="G9" s="46">
        <f>X!G9/X!G$49</f>
        <v>3.0104250466730646E-2</v>
      </c>
      <c r="H9" s="46">
        <f>X!H9/X!H$49</f>
        <v>0.30724339268678347</v>
      </c>
      <c r="I9" s="46">
        <f>X!I9/X!I$49</f>
        <v>2.8329074349237901E-3</v>
      </c>
      <c r="J9" s="46">
        <f>X!J9/X!J$49</f>
        <v>0.161325494766378</v>
      </c>
      <c r="K9" s="46">
        <f>X!K9/X!K$49</f>
        <v>2.8195231981296934E-2</v>
      </c>
      <c r="L9" s="46">
        <f>X!L9/X!L$49</f>
        <v>4.5578003699987268E-3</v>
      </c>
      <c r="M9" s="46">
        <f>X!M9/X!M$49</f>
        <v>5.7765009109705424E-3</v>
      </c>
      <c r="N9" s="46">
        <f>X!N9/X!N$49</f>
        <v>6.7255685140645925E-3</v>
      </c>
      <c r="O9" s="46">
        <f>X!O9/X!O$49</f>
        <v>5.5488974079772792E-3</v>
      </c>
      <c r="P9" s="46">
        <f>X!P9/X!P$49</f>
        <v>4.1095558867438797E-3</v>
      </c>
      <c r="Q9" s="46">
        <f>X!Q9/X!Q$49</f>
        <v>2.1549368104640455E-2</v>
      </c>
      <c r="R9" s="46">
        <f>X!R9/X!R$49</f>
        <v>1.5164867317035887E-2</v>
      </c>
      <c r="S9" s="46">
        <f>X!S9/X!S$49</f>
        <v>9.0634415538458895E-3</v>
      </c>
      <c r="T9" s="46">
        <f>X!T9/X!T$49</f>
        <v>1.0650037161383583E-2</v>
      </c>
      <c r="U9" s="46">
        <f>X!U9/X!U$49</f>
        <v>1.0913889430414651E-2</v>
      </c>
      <c r="V9" s="46">
        <f>X!V9/X!V$49</f>
        <v>4.0698917846769517E-2</v>
      </c>
      <c r="W9" s="46">
        <f>X!W9/X!W$49</f>
        <v>5.2303943172313542E-3</v>
      </c>
      <c r="X9" s="46">
        <f>X!X9/X!X$49</f>
        <v>1.6415710586898827E-3</v>
      </c>
      <c r="Y9" s="46">
        <f>X!Y9/X!Y$49</f>
        <v>9.49469859724438E-3</v>
      </c>
      <c r="Z9" s="46">
        <f>X!Z9/X!Z$49</f>
        <v>1.62288929592341E-2</v>
      </c>
      <c r="AA9" s="46">
        <f>X!AA9/X!AA$49</f>
        <v>8.6048299259086523E-6</v>
      </c>
      <c r="AB9" s="46">
        <f>X!AB9/X!AB$49</f>
        <v>2.3571054994817421E-5</v>
      </c>
      <c r="AC9" s="46">
        <f>X!AC9/X!AC$49</f>
        <v>3.403930177144818E-5</v>
      </c>
      <c r="AD9" s="46">
        <f>X!AD9/X!AD$49</f>
        <v>5.4888974910468952E-4</v>
      </c>
      <c r="AE9" s="46">
        <f>X!AE9/X!AE$49</f>
        <v>7.7682297590235322E-4</v>
      </c>
      <c r="AF9" s="46">
        <f>X!AF9/X!AF$49</f>
        <v>9.0195833581426129E-4</v>
      </c>
      <c r="AG9" s="46">
        <f>X!AG9/X!AG$49</f>
        <v>1.7307608890066196E-2</v>
      </c>
      <c r="AH9" s="46">
        <f>X!AH9/X!AH$49</f>
        <v>0.15162952766968921</v>
      </c>
      <c r="AI9" s="46">
        <f>X!AI9/X!AI$49</f>
        <v>2.2104590195573853E-3</v>
      </c>
      <c r="AJ9" s="46">
        <f>X!AJ9/X!AJ$49</f>
        <v>3.6316983207190828E-3</v>
      </c>
      <c r="AK9" s="46">
        <f>X!AK9/X!AK$49</f>
        <v>9.2720129636903233E-3</v>
      </c>
      <c r="AL9" s="46">
        <f>X!AL9/X!AL$49</f>
        <v>9.3294356205819717E-3</v>
      </c>
      <c r="AM9" s="47">
        <f>X!AM9/X!AM$49</f>
        <v>3.6746904669516843E-3</v>
      </c>
      <c r="AN9" s="48">
        <f>X!AN9/X!AN$49</f>
        <v>2.2544020274726378E-2</v>
      </c>
      <c r="AO9" s="49"/>
    </row>
    <row r="10" spans="1:41" s="64" customFormat="1" ht="17" customHeight="1" x14ac:dyDescent="0.2">
      <c r="A10" s="44" t="s">
        <v>7</v>
      </c>
      <c r="B10" s="90" t="s">
        <v>63</v>
      </c>
      <c r="C10" s="46">
        <f>X!C10/X!C$49</f>
        <v>1.3537223494011739E-2</v>
      </c>
      <c r="D10" s="46">
        <f>X!D10/X!D$49</f>
        <v>1.7635599497513341E-2</v>
      </c>
      <c r="E10" s="46">
        <f>X!E10/X!E$49</f>
        <v>4.1842893105151881E-3</v>
      </c>
      <c r="F10" s="46">
        <f>X!F10/X!F$49</f>
        <v>4.5399911709911658E-3</v>
      </c>
      <c r="G10" s="46">
        <f>X!G10/X!G$49</f>
        <v>2.6197841188258689E-3</v>
      </c>
      <c r="H10" s="46">
        <f>X!H10/X!H$49</f>
        <v>1.8893245484393386E-2</v>
      </c>
      <c r="I10" s="46">
        <f>X!I10/X!I$49</f>
        <v>6.6509509268067923E-2</v>
      </c>
      <c r="J10" s="46">
        <f>X!J10/X!J$49</f>
        <v>1.2762328055201137E-3</v>
      </c>
      <c r="K10" s="46">
        <f>X!K10/X!K$49</f>
        <v>2.237539832215173E-2</v>
      </c>
      <c r="L10" s="46">
        <f>X!L10/X!L$49</f>
        <v>2.1904403651498178E-2</v>
      </c>
      <c r="M10" s="46">
        <f>X!M10/X!M$49</f>
        <v>5.6886638258323982E-3</v>
      </c>
      <c r="N10" s="46">
        <f>X!N10/X!N$49</f>
        <v>3.0411829710888945E-3</v>
      </c>
      <c r="O10" s="46">
        <f>X!O10/X!O$49</f>
        <v>6.7283445101728122E-4</v>
      </c>
      <c r="P10" s="46">
        <f>X!P10/X!P$49</f>
        <v>1.0820578682065845E-3</v>
      </c>
      <c r="Q10" s="46">
        <f>X!Q10/X!Q$49</f>
        <v>5.1253403050316026E-4</v>
      </c>
      <c r="R10" s="46">
        <f>X!R10/X!R$49</f>
        <v>1.1013505398036584E-3</v>
      </c>
      <c r="S10" s="46">
        <f>X!S10/X!S$49</f>
        <v>8.9525202753067178E-4</v>
      </c>
      <c r="T10" s="46">
        <f>X!T10/X!T$49</f>
        <v>3.4943044588527458E-4</v>
      </c>
      <c r="U10" s="46">
        <f>X!U10/X!U$49</f>
        <v>1.3405225158888722E-3</v>
      </c>
      <c r="V10" s="46">
        <f>X!V10/X!V$49</f>
        <v>1.5886723163404176E-3</v>
      </c>
      <c r="W10" s="46">
        <f>X!W10/X!W$49</f>
        <v>8.7083159331750801E-3</v>
      </c>
      <c r="X10" s="46">
        <f>X!X10/X!X$49</f>
        <v>3.6429162561511817E-2</v>
      </c>
      <c r="Y10" s="46">
        <f>X!Y10/X!Y$49</f>
        <v>1.4744512346195747E-2</v>
      </c>
      <c r="Z10" s="46">
        <f>X!Z10/X!Z$49</f>
        <v>1.1753931967407531E-2</v>
      </c>
      <c r="AA10" s="46">
        <f>X!AA10/X!AA$49</f>
        <v>1.2728808551614994E-3</v>
      </c>
      <c r="AB10" s="46">
        <f>X!AB10/X!AB$49</f>
        <v>4.0299915027832811E-4</v>
      </c>
      <c r="AC10" s="46">
        <f>X!AC10/X!AC$49</f>
        <v>3.8398630471723517E-4</v>
      </c>
      <c r="AD10" s="46">
        <f>X!AD10/X!AD$49</f>
        <v>7.401458180248835E-2</v>
      </c>
      <c r="AE10" s="46">
        <f>X!AE10/X!AE$49</f>
        <v>6.8726375910943495E-4</v>
      </c>
      <c r="AF10" s="46">
        <f>X!AF10/X!AF$49</f>
        <v>7.6111444173898798E-3</v>
      </c>
      <c r="AG10" s="46">
        <f>X!AG10/X!AG$49</f>
        <v>3.2244409592855467E-3</v>
      </c>
      <c r="AH10" s="46">
        <f>X!AH10/X!AH$49</f>
        <v>1.9985560090749993E-3</v>
      </c>
      <c r="AI10" s="46">
        <f>X!AI10/X!AI$49</f>
        <v>3.1373913554306196E-3</v>
      </c>
      <c r="AJ10" s="46">
        <f>X!AJ10/X!AJ$49</f>
        <v>1.9023136908083965E-3</v>
      </c>
      <c r="AK10" s="46">
        <f>X!AK10/X!AK$49</f>
        <v>3.676249687748281E-3</v>
      </c>
      <c r="AL10" s="46">
        <f>X!AL10/X!AL$49</f>
        <v>0</v>
      </c>
      <c r="AM10" s="47">
        <f>X!AM10/X!AM$49</f>
        <v>8.9211309147789446E-3</v>
      </c>
      <c r="AN10" s="48">
        <f>X!AN10/X!AN$49</f>
        <v>8.189369436564101E-3</v>
      </c>
      <c r="AO10" s="49"/>
    </row>
    <row r="11" spans="1:41" s="64" customFormat="1" ht="17" customHeight="1" x14ac:dyDescent="0.2">
      <c r="A11" s="44" t="s">
        <v>8</v>
      </c>
      <c r="B11" s="90" t="s">
        <v>64</v>
      </c>
      <c r="C11" s="46">
        <f>X!C11/X!C$49</f>
        <v>1.5568504772025839E-2</v>
      </c>
      <c r="D11" s="46">
        <f>X!D11/X!D$49</f>
        <v>3.8902017814942736E-3</v>
      </c>
      <c r="E11" s="46">
        <f>X!E11/X!E$49</f>
        <v>1.6936877533916078E-2</v>
      </c>
      <c r="F11" s="46">
        <f>X!F11/X!F$49</f>
        <v>9.2834168599227902E-3</v>
      </c>
      <c r="G11" s="46">
        <f>X!G11/X!G$49</f>
        <v>2.0466294489848921E-2</v>
      </c>
      <c r="H11" s="46">
        <f>X!H11/X!H$49</f>
        <v>3.4118309868668907E-2</v>
      </c>
      <c r="I11" s="46">
        <f>X!I11/X!I$49</f>
        <v>1.2226251084783218E-4</v>
      </c>
      <c r="J11" s="46">
        <f>X!J11/X!J$49</f>
        <v>0.19229430509755785</v>
      </c>
      <c r="K11" s="46">
        <f>X!K11/X!K$49</f>
        <v>9.5009325535016335E-3</v>
      </c>
      <c r="L11" s="46">
        <f>X!L11/X!L$49</f>
        <v>7.2578645164377085E-4</v>
      </c>
      <c r="M11" s="46">
        <f>X!M11/X!M$49</f>
        <v>4.089115268589287E-3</v>
      </c>
      <c r="N11" s="46">
        <f>X!N11/X!N$49</f>
        <v>7.3415273629938438E-3</v>
      </c>
      <c r="O11" s="46">
        <f>X!O11/X!O$49</f>
        <v>1.7549324321728368E-2</v>
      </c>
      <c r="P11" s="46">
        <f>X!P11/X!P$49</f>
        <v>9.3813729697790026E-3</v>
      </c>
      <c r="Q11" s="46">
        <f>X!Q11/X!Q$49</f>
        <v>3.1394819673875612E-2</v>
      </c>
      <c r="R11" s="46">
        <f>X!R11/X!R$49</f>
        <v>1.803544345238153E-2</v>
      </c>
      <c r="S11" s="46">
        <f>X!S11/X!S$49</f>
        <v>3.2635248153710987E-2</v>
      </c>
      <c r="T11" s="46">
        <f>X!T11/X!T$49</f>
        <v>4.507802855355543E-2</v>
      </c>
      <c r="U11" s="46">
        <f>X!U11/X!U$49</f>
        <v>4.8581185505115448E-2</v>
      </c>
      <c r="V11" s="46">
        <f>X!V11/X!V$49</f>
        <v>6.4629491243709924E-2</v>
      </c>
      <c r="W11" s="46">
        <f>X!W11/X!W$49</f>
        <v>1.4165958454580288E-2</v>
      </c>
      <c r="X11" s="46">
        <f>X!X11/X!X$49</f>
        <v>0</v>
      </c>
      <c r="Y11" s="46">
        <f>X!Y11/X!Y$49</f>
        <v>4.2666981302657878E-2</v>
      </c>
      <c r="Z11" s="46">
        <f>X!Z11/X!Z$49</f>
        <v>2.139399327819572E-2</v>
      </c>
      <c r="AA11" s="46">
        <f>X!AA11/X!AA$49</f>
        <v>4.6454760829121667E-3</v>
      </c>
      <c r="AB11" s="46">
        <f>X!AB11/X!AB$49</f>
        <v>2.6752064975802355E-3</v>
      </c>
      <c r="AC11" s="46">
        <f>X!AC11/X!AC$49</f>
        <v>7.251171108326387E-4</v>
      </c>
      <c r="AD11" s="46">
        <f>X!AD11/X!AD$49</f>
        <v>3.313619896927556E-3</v>
      </c>
      <c r="AE11" s="46">
        <f>X!AE11/X!AE$49</f>
        <v>4.1219646754753949E-3</v>
      </c>
      <c r="AF11" s="46">
        <f>X!AF11/X!AF$49</f>
        <v>1.6712300377540025E-3</v>
      </c>
      <c r="AG11" s="46">
        <f>X!AG11/X!AG$49</f>
        <v>7.3080664469458816E-3</v>
      </c>
      <c r="AH11" s="46">
        <f>X!AH11/X!AH$49</f>
        <v>2.3119012393541805E-3</v>
      </c>
      <c r="AI11" s="46">
        <f>X!AI11/X!AI$49</f>
        <v>7.2460891498817995E-3</v>
      </c>
      <c r="AJ11" s="46">
        <f>X!AJ11/X!AJ$49</f>
        <v>6.5366169423844442E-3</v>
      </c>
      <c r="AK11" s="46">
        <f>X!AK11/X!AK$49</f>
        <v>2.3640415826912098E-3</v>
      </c>
      <c r="AL11" s="46">
        <f>X!AL11/X!AL$49</f>
        <v>4.6101976736468306E-2</v>
      </c>
      <c r="AM11" s="47">
        <f>X!AM11/X!AM$49</f>
        <v>2.0580874355550357E-3</v>
      </c>
      <c r="AN11" s="48">
        <f>X!AN11/X!AN$49</f>
        <v>2.0878292875033563E-2</v>
      </c>
      <c r="AO11" s="49"/>
    </row>
    <row r="12" spans="1:41" s="64" customFormat="1" ht="17" customHeight="1" x14ac:dyDescent="0.2">
      <c r="A12" s="44" t="s">
        <v>9</v>
      </c>
      <c r="B12" s="90" t="s">
        <v>65</v>
      </c>
      <c r="C12" s="46">
        <f>X!C12/X!C$49</f>
        <v>2.8495426931606275E-3</v>
      </c>
      <c r="D12" s="46">
        <f>X!D12/X!D$49</f>
        <v>1.2114486646932579E-4</v>
      </c>
      <c r="E12" s="46">
        <f>X!E12/X!E$49</f>
        <v>1.7322265314147827E-3</v>
      </c>
      <c r="F12" s="46">
        <f>X!F12/X!F$49</f>
        <v>6.3364655234618168E-4</v>
      </c>
      <c r="G12" s="46">
        <f>X!G12/X!G$49</f>
        <v>1.5037523879088775E-3</v>
      </c>
      <c r="H12" s="46">
        <f>X!H12/X!H$49</f>
        <v>8.4590588537763068E-3</v>
      </c>
      <c r="I12" s="46">
        <f>X!I12/X!I$49</f>
        <v>1.082680353019232E-3</v>
      </c>
      <c r="J12" s="46">
        <f>X!J12/X!J$49</f>
        <v>2.6514202362947319E-3</v>
      </c>
      <c r="K12" s="46">
        <f>X!K12/X!K$49</f>
        <v>6.8795586036044701E-2</v>
      </c>
      <c r="L12" s="46">
        <f>X!L12/X!L$49</f>
        <v>5.8692533304511582E-3</v>
      </c>
      <c r="M12" s="46">
        <f>X!M12/X!M$49</f>
        <v>1.4911757068943337E-2</v>
      </c>
      <c r="N12" s="46">
        <f>X!N12/X!N$49</f>
        <v>6.1379653441332718E-3</v>
      </c>
      <c r="O12" s="46">
        <f>X!O12/X!O$49</f>
        <v>7.4474066845641122E-3</v>
      </c>
      <c r="P12" s="46">
        <f>X!P12/X!P$49</f>
        <v>8.1629523191531547E-3</v>
      </c>
      <c r="Q12" s="46">
        <f>X!Q12/X!Q$49</f>
        <v>7.0682520355694351E-3</v>
      </c>
      <c r="R12" s="46">
        <f>X!R12/X!R$49</f>
        <v>3.5553549274383263E-2</v>
      </c>
      <c r="S12" s="46">
        <f>X!S12/X!S$49</f>
        <v>5.9314305132044049E-3</v>
      </c>
      <c r="T12" s="46">
        <f>X!T12/X!T$49</f>
        <v>2.9001881598323819E-3</v>
      </c>
      <c r="U12" s="46">
        <f>X!U12/X!U$49</f>
        <v>9.6934610748830204E-3</v>
      </c>
      <c r="V12" s="46">
        <f>X!V12/X!V$49</f>
        <v>6.7137006335653577E-3</v>
      </c>
      <c r="W12" s="46">
        <f>X!W12/X!W$49</f>
        <v>5.0102563899726518E-2</v>
      </c>
      <c r="X12" s="46">
        <f>X!X12/X!X$49</f>
        <v>5.4886067255942707E-5</v>
      </c>
      <c r="Y12" s="46">
        <f>X!Y12/X!Y$49</f>
        <v>6.0227900868647516E-3</v>
      </c>
      <c r="Z12" s="46">
        <f>X!Z12/X!Z$49</f>
        <v>5.5040055271289687E-4</v>
      </c>
      <c r="AA12" s="46">
        <f>X!AA12/X!AA$49</f>
        <v>1.9132276648286799E-4</v>
      </c>
      <c r="AB12" s="46">
        <f>X!AB12/X!AB$49</f>
        <v>1.0395125127365051E-5</v>
      </c>
      <c r="AC12" s="46">
        <f>X!AC12/X!AC$49</f>
        <v>6.6822000648121657E-5</v>
      </c>
      <c r="AD12" s="46">
        <f>X!AD12/X!AD$49</f>
        <v>4.07226954737643E-5</v>
      </c>
      <c r="AE12" s="46">
        <f>X!AE12/X!AE$49</f>
        <v>5.1916099255401147E-6</v>
      </c>
      <c r="AF12" s="46">
        <f>X!AF12/X!AF$49</f>
        <v>2.181369352670385E-4</v>
      </c>
      <c r="AG12" s="46">
        <f>X!AG12/X!AG$49</f>
        <v>1.5781981526254002E-3</v>
      </c>
      <c r="AH12" s="46">
        <f>X!AH12/X!AH$49</f>
        <v>7.4354613316347763E-4</v>
      </c>
      <c r="AI12" s="46">
        <f>X!AI12/X!AI$49</f>
        <v>4.2995345498181211E-4</v>
      </c>
      <c r="AJ12" s="46">
        <f>X!AJ12/X!AJ$49</f>
        <v>5.5974452249065202E-4</v>
      </c>
      <c r="AK12" s="46">
        <f>X!AK12/X!AK$49</f>
        <v>9.8402192258638323E-4</v>
      </c>
      <c r="AL12" s="46">
        <f>X!AL12/X!AL$49</f>
        <v>5.391061275691395E-3</v>
      </c>
      <c r="AM12" s="47">
        <f>X!AM12/X!AM$49</f>
        <v>2.7534606907686707E-3</v>
      </c>
      <c r="AN12" s="48">
        <f>X!AN12/X!AN$49</f>
        <v>6.5878413524382796E-3</v>
      </c>
      <c r="AO12" s="49"/>
    </row>
    <row r="13" spans="1:41" s="64" customFormat="1" ht="17" customHeight="1" x14ac:dyDescent="0.2">
      <c r="A13" s="44" t="s">
        <v>10</v>
      </c>
      <c r="B13" s="90" t="s">
        <v>66</v>
      </c>
      <c r="C13" s="46">
        <f>X!C13/X!C$49</f>
        <v>4.9433898985959655E-5</v>
      </c>
      <c r="D13" s="46">
        <f>X!D13/X!D$49</f>
        <v>2.0842886096693412E-3</v>
      </c>
      <c r="E13" s="46">
        <f>X!E13/X!E$49</f>
        <v>0</v>
      </c>
      <c r="F13" s="46">
        <f>X!F13/X!F$49</f>
        <v>2.5854052670132348E-4</v>
      </c>
      <c r="G13" s="46">
        <f>X!G13/X!G$49</f>
        <v>7.7439942226123545E-3</v>
      </c>
      <c r="H13" s="46">
        <f>X!H13/X!H$49</f>
        <v>3.942759905139474E-5</v>
      </c>
      <c r="I13" s="46">
        <f>X!I13/X!I$49</f>
        <v>-3.2624067548445605E-7</v>
      </c>
      <c r="J13" s="46">
        <f>X!J13/X!J$49</f>
        <v>1.8934709399218328E-3</v>
      </c>
      <c r="K13" s="46">
        <f>X!K13/X!K$49</f>
        <v>5.5347248771360951E-3</v>
      </c>
      <c r="L13" s="46">
        <f>X!L13/X!L$49</f>
        <v>0.48435764590223124</v>
      </c>
      <c r="M13" s="46">
        <f>X!M13/X!M$49</f>
        <v>1.1885733611285221E-3</v>
      </c>
      <c r="N13" s="46">
        <f>X!N13/X!N$49</f>
        <v>0.19227791776171038</v>
      </c>
      <c r="O13" s="46">
        <f>X!O13/X!O$49</f>
        <v>8.0047876185055655E-2</v>
      </c>
      <c r="P13" s="46">
        <f>X!P13/X!P$49</f>
        <v>8.3616097523094374E-2</v>
      </c>
      <c r="Q13" s="46">
        <f>X!Q13/X!Q$49</f>
        <v>2.7574083577305519E-2</v>
      </c>
      <c r="R13" s="46">
        <f>X!R13/X!R$49</f>
        <v>3.7625431560759956E-3</v>
      </c>
      <c r="S13" s="46">
        <f>X!S13/X!S$49</f>
        <v>4.5131282994022789E-2</v>
      </c>
      <c r="T13" s="46">
        <f>X!T13/X!T$49</f>
        <v>6.2885316705093303E-3</v>
      </c>
      <c r="U13" s="46">
        <f>X!U13/X!U$49</f>
        <v>4.4290755107836484E-2</v>
      </c>
      <c r="V13" s="46">
        <f>X!V13/X!V$49</f>
        <v>4.5099251398692652E-3</v>
      </c>
      <c r="W13" s="46">
        <f>X!W13/X!W$49</f>
        <v>1.9597930460439634E-2</v>
      </c>
      <c r="X13" s="46">
        <f>X!X13/X!X$49</f>
        <v>0</v>
      </c>
      <c r="Y13" s="46">
        <f>X!Y13/X!Y$49</f>
        <v>4.0613122336302844E-5</v>
      </c>
      <c r="Z13" s="46">
        <f>X!Z13/X!Z$49</f>
        <v>0</v>
      </c>
      <c r="AA13" s="46">
        <f>X!AA13/X!AA$49</f>
        <v>0</v>
      </c>
      <c r="AB13" s="46">
        <f>X!AB13/X!AB$49</f>
        <v>0</v>
      </c>
      <c r="AC13" s="46">
        <f>X!AC13/X!AC$49</f>
        <v>0</v>
      </c>
      <c r="AD13" s="46">
        <f>X!AD13/X!AD$49</f>
        <v>3.0485695227071687E-4</v>
      </c>
      <c r="AE13" s="46">
        <f>X!AE13/X!AE$49</f>
        <v>0</v>
      </c>
      <c r="AF13" s="46">
        <f>X!AF13/X!AF$49</f>
        <v>2.4620756874260933E-5</v>
      </c>
      <c r="AG13" s="46">
        <f>X!AG13/X!AG$49</f>
        <v>0</v>
      </c>
      <c r="AH13" s="46">
        <f>X!AH13/X!AH$49</f>
        <v>2.8862739521391075E-6</v>
      </c>
      <c r="AI13" s="46">
        <f>X!AI13/X!AI$49</f>
        <v>4.8940146396887559E-6</v>
      </c>
      <c r="AJ13" s="46">
        <f>X!AJ13/X!AJ$49</f>
        <v>1.3331236643926688E-4</v>
      </c>
      <c r="AK13" s="46">
        <f>X!AK13/X!AK$49</f>
        <v>3.4811259269449947E-5</v>
      </c>
      <c r="AL13" s="46">
        <f>X!AL13/X!AL$49</f>
        <v>2.4290951962407408E-5</v>
      </c>
      <c r="AM13" s="47">
        <f>X!AM13/X!AM$49</f>
        <v>2.5029262863201299E-3</v>
      </c>
      <c r="AN13" s="48">
        <f>X!AN13/X!AN$49</f>
        <v>3.4770000074122377E-2</v>
      </c>
      <c r="AO13" s="49"/>
    </row>
    <row r="14" spans="1:41" s="64" customFormat="1" ht="17" customHeight="1" x14ac:dyDescent="0.2">
      <c r="A14" s="44" t="s">
        <v>11</v>
      </c>
      <c r="B14" s="90" t="s">
        <v>67</v>
      </c>
      <c r="C14" s="46">
        <f>X!C14/X!C$49</f>
        <v>0</v>
      </c>
      <c r="D14" s="46">
        <f>X!D14/X!D$49</f>
        <v>3.4973288438737052E-4</v>
      </c>
      <c r="E14" s="46">
        <f>X!E14/X!E$49</f>
        <v>1.3254823679869762E-3</v>
      </c>
      <c r="F14" s="46">
        <f>X!F14/X!F$49</f>
        <v>9.7566610899514762E-6</v>
      </c>
      <c r="G14" s="46">
        <f>X!G14/X!G$49</f>
        <v>2.185596659729127E-3</v>
      </c>
      <c r="H14" s="46">
        <f>X!H14/X!H$49</f>
        <v>4.5566455952829555E-3</v>
      </c>
      <c r="I14" s="46">
        <f>X!I14/X!I$49</f>
        <v>1.7328238771902041E-5</v>
      </c>
      <c r="J14" s="46">
        <f>X!J14/X!J$49</f>
        <v>2.4671991013194929E-3</v>
      </c>
      <c r="K14" s="46">
        <f>X!K14/X!K$49</f>
        <v>1.3998190670022533E-2</v>
      </c>
      <c r="L14" s="46">
        <f>X!L14/X!L$49</f>
        <v>9.3023865551829996E-3</v>
      </c>
      <c r="M14" s="46">
        <f>X!M14/X!M$49</f>
        <v>0.55566651593361516</v>
      </c>
      <c r="N14" s="46">
        <f>X!N14/X!N$49</f>
        <v>5.711224774724246E-2</v>
      </c>
      <c r="O14" s="46">
        <f>X!O14/X!O$49</f>
        <v>3.3811496080047097E-2</v>
      </c>
      <c r="P14" s="46">
        <f>X!P14/X!P$49</f>
        <v>1.9017961079446737E-2</v>
      </c>
      <c r="Q14" s="46">
        <f>X!Q14/X!Q$49</f>
        <v>3.6253623169758074E-2</v>
      </c>
      <c r="R14" s="46">
        <f>X!R14/X!R$49</f>
        <v>4.6124077889282168E-2</v>
      </c>
      <c r="S14" s="46">
        <f>X!S14/X!S$49</f>
        <v>6.3832662683437208E-2</v>
      </c>
      <c r="T14" s="46">
        <f>X!T14/X!T$49</f>
        <v>2.6336700208026979E-2</v>
      </c>
      <c r="U14" s="46">
        <f>X!U14/X!U$49</f>
        <v>2.2234275060174107E-2</v>
      </c>
      <c r="V14" s="46">
        <f>X!V14/X!V$49</f>
        <v>1.6733821552076741E-2</v>
      </c>
      <c r="W14" s="46">
        <f>X!W14/X!W$49</f>
        <v>9.2320132515614564E-3</v>
      </c>
      <c r="X14" s="46">
        <f>X!X14/X!X$49</f>
        <v>3.5180740874020768E-4</v>
      </c>
      <c r="Y14" s="46">
        <f>X!Y14/X!Y$49</f>
        <v>1.6624912204224826E-4</v>
      </c>
      <c r="Z14" s="46">
        <f>X!Z14/X!Z$49</f>
        <v>6.327386895669218E-6</v>
      </c>
      <c r="AA14" s="46">
        <f>X!AA14/X!AA$49</f>
        <v>1.3706204572327544E-5</v>
      </c>
      <c r="AB14" s="46">
        <f>X!AB14/X!AB$49</f>
        <v>0</v>
      </c>
      <c r="AC14" s="46">
        <f>X!AC14/X!AC$49</f>
        <v>0</v>
      </c>
      <c r="AD14" s="46">
        <f>X!AD14/X!AD$49</f>
        <v>1.6571621510832197E-5</v>
      </c>
      <c r="AE14" s="46">
        <f>X!AE14/X!AE$49</f>
        <v>5.7008011177625862E-5</v>
      </c>
      <c r="AF14" s="46">
        <f>X!AF14/X!AF$49</f>
        <v>1.5656727002805835E-4</v>
      </c>
      <c r="AG14" s="46">
        <f>X!AG14/X!AG$49</f>
        <v>1.7707672651864589E-4</v>
      </c>
      <c r="AH14" s="46">
        <f>X!AH14/X!AH$49</f>
        <v>1.7133514908578506E-3</v>
      </c>
      <c r="AI14" s="46">
        <f>X!AI14/X!AI$49</f>
        <v>2.0793812070928232E-4</v>
      </c>
      <c r="AJ14" s="46">
        <f>X!AJ14/X!AJ$49</f>
        <v>3.2718501381162645E-4</v>
      </c>
      <c r="AK14" s="46">
        <f>X!AK14/X!AK$49</f>
        <v>3.6474370028840317E-4</v>
      </c>
      <c r="AL14" s="46">
        <f>X!AL14/X!AL$49</f>
        <v>9.6552783903601199E-4</v>
      </c>
      <c r="AM14" s="47">
        <f>X!AM14/X!AM$49</f>
        <v>2.1801236136495886E-3</v>
      </c>
      <c r="AN14" s="48">
        <f>X!AN14/X!AN$49</f>
        <v>1.4661025101041199E-2</v>
      </c>
      <c r="AO14" s="49"/>
    </row>
    <row r="15" spans="1:41" s="64" customFormat="1" ht="17" customHeight="1" x14ac:dyDescent="0.2">
      <c r="A15" s="44" t="s">
        <v>12</v>
      </c>
      <c r="B15" s="90" t="s">
        <v>68</v>
      </c>
      <c r="C15" s="46">
        <f>X!C15/X!C$49</f>
        <v>2.2482920783056496E-3</v>
      </c>
      <c r="D15" s="46">
        <f>X!D15/X!D$49</f>
        <v>6.8838230226797303E-3</v>
      </c>
      <c r="E15" s="46">
        <f>X!E15/X!E$49</f>
        <v>1.0937957999111131E-2</v>
      </c>
      <c r="F15" s="46">
        <f>X!F15/X!F$49</f>
        <v>6.7225549377514248E-4</v>
      </c>
      <c r="G15" s="46">
        <f>X!G15/X!G$49</f>
        <v>1.2519780112543033E-2</v>
      </c>
      <c r="H15" s="46">
        <f>X!H15/X!H$49</f>
        <v>1.6084908091285422E-2</v>
      </c>
      <c r="I15" s="46">
        <f>X!I15/X!I$49</f>
        <v>4.4387889828957026E-4</v>
      </c>
      <c r="J15" s="46">
        <f>X!J15/X!J$49</f>
        <v>6.8543482145953386E-3</v>
      </c>
      <c r="K15" s="46">
        <f>X!K15/X!K$49</f>
        <v>1.221207090521959E-2</v>
      </c>
      <c r="L15" s="46">
        <f>X!L15/X!L$49</f>
        <v>1.6570706744251425E-3</v>
      </c>
      <c r="M15" s="46">
        <f>X!M15/X!M$49</f>
        <v>4.1333192139218324E-3</v>
      </c>
      <c r="N15" s="46">
        <f>X!N15/X!N$49</f>
        <v>9.4507102194024709E-2</v>
      </c>
      <c r="O15" s="46">
        <f>X!O15/X!O$49</f>
        <v>2.527651499212848E-2</v>
      </c>
      <c r="P15" s="46">
        <f>X!P15/X!P$49</f>
        <v>3.0108263471496938E-2</v>
      </c>
      <c r="Q15" s="46">
        <f>X!Q15/X!Q$49</f>
        <v>5.1144555180806538E-2</v>
      </c>
      <c r="R15" s="46">
        <f>X!R15/X!R$49</f>
        <v>1.9158746896541505E-2</v>
      </c>
      <c r="S15" s="46">
        <f>X!S15/X!S$49</f>
        <v>3.3822835584730537E-2</v>
      </c>
      <c r="T15" s="46">
        <f>X!T15/X!T$49</f>
        <v>3.9115902842186995E-2</v>
      </c>
      <c r="U15" s="46">
        <f>X!U15/X!U$49</f>
        <v>7.4125166296137805E-3</v>
      </c>
      <c r="V15" s="46">
        <f>X!V15/X!V$49</f>
        <v>2.117461891815247E-2</v>
      </c>
      <c r="W15" s="46">
        <f>X!W15/X!W$49</f>
        <v>9.5403185968566853E-2</v>
      </c>
      <c r="X15" s="46">
        <f>X!X15/X!X$49</f>
        <v>6.1503535477834038E-4</v>
      </c>
      <c r="Y15" s="46">
        <f>X!Y15/X!Y$49</f>
        <v>7.3880302779938953E-4</v>
      </c>
      <c r="Z15" s="46">
        <f>X!Z15/X!Z$49</f>
        <v>1.6720107042554293E-4</v>
      </c>
      <c r="AA15" s="46">
        <f>X!AA15/X!AA$49</f>
        <v>2.9744459815203759E-3</v>
      </c>
      <c r="AB15" s="46">
        <f>X!AB15/X!AB$49</f>
        <v>1.1379702986612178E-4</v>
      </c>
      <c r="AC15" s="46">
        <f>X!AC15/X!AC$49</f>
        <v>2.9103725947307954E-4</v>
      </c>
      <c r="AD15" s="46">
        <f>X!AD15/X!AD$49</f>
        <v>1.5566853190734763E-3</v>
      </c>
      <c r="AE15" s="46">
        <f>X!AE15/X!AE$49</f>
        <v>3.6915437593627371E-4</v>
      </c>
      <c r="AF15" s="46">
        <f>X!AF15/X!AF$49</f>
        <v>3.1067100443931011E-3</v>
      </c>
      <c r="AG15" s="46">
        <f>X!AG15/X!AG$49</f>
        <v>2.4868663857159352E-4</v>
      </c>
      <c r="AH15" s="46">
        <f>X!AH15/X!AH$49</f>
        <v>3.8347709760292554E-4</v>
      </c>
      <c r="AI15" s="46">
        <f>X!AI15/X!AI$49</f>
        <v>2.2007050652276313E-3</v>
      </c>
      <c r="AJ15" s="46">
        <f>X!AJ15/X!AJ$49</f>
        <v>1.1733882392320253E-3</v>
      </c>
      <c r="AK15" s="46">
        <f>X!AK15/X!AK$49</f>
        <v>2.7947033466749443E-3</v>
      </c>
      <c r="AL15" s="46">
        <f>X!AL15/X!AL$49</f>
        <v>3.8932525765684756E-4</v>
      </c>
      <c r="AM15" s="47">
        <f>X!AM15/X!AM$49</f>
        <v>3.0328318753763046E-3</v>
      </c>
      <c r="AN15" s="48">
        <f>X!AN15/X!AN$49</f>
        <v>1.204307609299112E-2</v>
      </c>
      <c r="AO15" s="49"/>
    </row>
    <row r="16" spans="1:41" s="64" customFormat="1" ht="17" customHeight="1" x14ac:dyDescent="0.2">
      <c r="A16" s="44" t="s">
        <v>13</v>
      </c>
      <c r="B16" s="90" t="s">
        <v>69</v>
      </c>
      <c r="C16" s="46">
        <f>X!C16/X!C$49</f>
        <v>5.9961017193176821E-7</v>
      </c>
      <c r="D16" s="46">
        <f>X!D16/X!D$49</f>
        <v>3.1040489246188618E-3</v>
      </c>
      <c r="E16" s="46">
        <f>X!E16/X!E$49</f>
        <v>0</v>
      </c>
      <c r="F16" s="46">
        <f>X!F16/X!F$49</f>
        <v>0</v>
      </c>
      <c r="G16" s="46">
        <f>X!G16/X!G$49</f>
        <v>1.1478947276198534E-4</v>
      </c>
      <c r="H16" s="46">
        <f>X!H16/X!H$49</f>
        <v>9.4587220114019003E-6</v>
      </c>
      <c r="I16" s="46">
        <f>X!I16/X!I$49</f>
        <v>0</v>
      </c>
      <c r="J16" s="46">
        <f>X!J16/X!J$49</f>
        <v>3.4097195478958694E-4</v>
      </c>
      <c r="K16" s="46">
        <f>X!K16/X!K$49</f>
        <v>2.0490638233677996E-3</v>
      </c>
      <c r="L16" s="46">
        <f>X!L16/X!L$49</f>
        <v>1.9623742646943213E-4</v>
      </c>
      <c r="M16" s="46">
        <f>X!M16/X!M$49</f>
        <v>2.8466932620374477E-5</v>
      </c>
      <c r="N16" s="46">
        <f>X!N16/X!N$49</f>
        <v>1.2464315240747E-3</v>
      </c>
      <c r="O16" s="46">
        <f>X!O16/X!O$49</f>
        <v>0.17215767110297159</v>
      </c>
      <c r="P16" s="46">
        <f>X!P16/X!P$49</f>
        <v>3.4988698173499602E-2</v>
      </c>
      <c r="Q16" s="46">
        <f>X!Q16/X!Q$49</f>
        <v>2.2990181832360814E-2</v>
      </c>
      <c r="R16" s="46">
        <f>X!R16/X!R$49</f>
        <v>1.6831517454054634E-3</v>
      </c>
      <c r="S16" s="46">
        <f>X!S16/X!S$49</f>
        <v>1.6935837648195499E-2</v>
      </c>
      <c r="T16" s="46">
        <f>X!T16/X!T$49</f>
        <v>2.2365153090623271E-3</v>
      </c>
      <c r="U16" s="46">
        <f>X!U16/X!U$49</f>
        <v>6.1252241101567304E-3</v>
      </c>
      <c r="V16" s="46">
        <f>X!V16/X!V$49</f>
        <v>1.2888827331930899E-4</v>
      </c>
      <c r="W16" s="46">
        <f>X!W16/X!W$49</f>
        <v>6.3841864889883524E-3</v>
      </c>
      <c r="X16" s="46">
        <f>X!X16/X!X$49</f>
        <v>0</v>
      </c>
      <c r="Y16" s="46">
        <f>X!Y16/X!Y$49</f>
        <v>1.4253611354309545E-2</v>
      </c>
      <c r="Z16" s="46">
        <f>X!Z16/X!Z$49</f>
        <v>0</v>
      </c>
      <c r="AA16" s="46">
        <f>X!AA16/X!AA$49</f>
        <v>3.8183004123554148E-6</v>
      </c>
      <c r="AB16" s="46">
        <f>X!AB16/X!AB$49</f>
        <v>2.9878580619222831E-8</v>
      </c>
      <c r="AC16" s="46">
        <f>X!AC16/X!AC$49</f>
        <v>0</v>
      </c>
      <c r="AD16" s="46">
        <f>X!AD16/X!AD$49</f>
        <v>8.9544618947432798E-5</v>
      </c>
      <c r="AE16" s="46">
        <f>X!AE16/X!AE$49</f>
        <v>2.1402351290874944E-6</v>
      </c>
      <c r="AF16" s="46">
        <f>X!AF16/X!AF$49</f>
        <v>2.3308978588287239E-4</v>
      </c>
      <c r="AG16" s="46">
        <f>X!AG16/X!AG$49</f>
        <v>0</v>
      </c>
      <c r="AH16" s="46">
        <f>X!AH16/X!AH$49</f>
        <v>6.5829601270960106E-8</v>
      </c>
      <c r="AI16" s="46">
        <f>X!AI16/X!AI$49</f>
        <v>0</v>
      </c>
      <c r="AJ16" s="46">
        <f>X!AJ16/X!AJ$49</f>
        <v>7.8304705615715661E-3</v>
      </c>
      <c r="AK16" s="46">
        <f>X!AK16/X!AK$49</f>
        <v>1.4679885484060721E-5</v>
      </c>
      <c r="AL16" s="46">
        <f>X!AL16/X!AL$49</f>
        <v>0</v>
      </c>
      <c r="AM16" s="47">
        <f>X!AM16/X!AM$49</f>
        <v>0</v>
      </c>
      <c r="AN16" s="48">
        <f>X!AN16/X!AN$49</f>
        <v>5.6287538239177121E-3</v>
      </c>
      <c r="AO16" s="49"/>
    </row>
    <row r="17" spans="1:41" s="64" customFormat="1" ht="17" customHeight="1" x14ac:dyDescent="0.2">
      <c r="A17" s="44" t="s">
        <v>14</v>
      </c>
      <c r="B17" s="90" t="s">
        <v>70</v>
      </c>
      <c r="C17" s="46">
        <f>X!C17/X!C$49</f>
        <v>3.4873553867541054E-6</v>
      </c>
      <c r="D17" s="46">
        <f>X!D17/X!D$49</f>
        <v>5.9297224113933158E-4</v>
      </c>
      <c r="E17" s="46">
        <f>X!E17/X!E$49</f>
        <v>0</v>
      </c>
      <c r="F17" s="46">
        <f>X!F17/X!F$49</f>
        <v>0</v>
      </c>
      <c r="G17" s="46">
        <f>X!G17/X!G$49</f>
        <v>1.1638760655220017E-4</v>
      </c>
      <c r="H17" s="46">
        <f>X!H17/X!H$49</f>
        <v>0</v>
      </c>
      <c r="I17" s="46">
        <f>X!I17/X!I$49</f>
        <v>1.5101472629446437E-5</v>
      </c>
      <c r="J17" s="46">
        <f>X!J17/X!J$49</f>
        <v>2.6670135547188505E-3</v>
      </c>
      <c r="K17" s="46">
        <f>X!K17/X!K$49</f>
        <v>1.9460989761122783E-3</v>
      </c>
      <c r="L17" s="46">
        <f>X!L17/X!L$49</f>
        <v>2.5159938929453452E-4</v>
      </c>
      <c r="M17" s="46">
        <f>X!M17/X!M$49</f>
        <v>3.2810635126125917E-4</v>
      </c>
      <c r="N17" s="46">
        <f>X!N17/X!N$49</f>
        <v>8.0602813480612988E-4</v>
      </c>
      <c r="O17" s="46">
        <f>X!O17/X!O$49</f>
        <v>5.7194280761696014E-3</v>
      </c>
      <c r="P17" s="46">
        <f>X!P17/X!P$49</f>
        <v>0.12229583340620455</v>
      </c>
      <c r="Q17" s="46">
        <f>X!Q17/X!Q$49</f>
        <v>2.7255001059319412E-3</v>
      </c>
      <c r="R17" s="46">
        <f>X!R17/X!R$49</f>
        <v>3.1539040119802617E-3</v>
      </c>
      <c r="S17" s="46">
        <f>X!S17/X!S$49</f>
        <v>1.6985422733904372E-3</v>
      </c>
      <c r="T17" s="46">
        <f>X!T17/X!T$49</f>
        <v>1.2723940415319819E-3</v>
      </c>
      <c r="U17" s="46">
        <f>X!U17/X!U$49</f>
        <v>6.9116932550093236E-4</v>
      </c>
      <c r="V17" s="46">
        <f>X!V17/X!V$49</f>
        <v>6.6554659340274801E-5</v>
      </c>
      <c r="W17" s="46">
        <f>X!W17/X!W$49</f>
        <v>5.5035031711981942E-5</v>
      </c>
      <c r="X17" s="46">
        <f>X!X17/X!X$49</f>
        <v>9.667714265188371E-6</v>
      </c>
      <c r="Y17" s="46">
        <f>X!Y17/X!Y$49</f>
        <v>3.878061428786639E-4</v>
      </c>
      <c r="Z17" s="46">
        <f>X!Z17/X!Z$49</f>
        <v>0</v>
      </c>
      <c r="AA17" s="46">
        <f>X!AA17/X!AA$49</f>
        <v>3.0985205316502161E-6</v>
      </c>
      <c r="AB17" s="46">
        <f>X!AB17/X!AB$49</f>
        <v>0</v>
      </c>
      <c r="AC17" s="46">
        <f>X!AC17/X!AC$49</f>
        <v>0</v>
      </c>
      <c r="AD17" s="46">
        <f>X!AD17/X!AD$49</f>
        <v>4.7549567097630555E-5</v>
      </c>
      <c r="AE17" s="46">
        <f>X!AE17/X!AE$49</f>
        <v>3.4047445533774984E-6</v>
      </c>
      <c r="AF17" s="46">
        <f>X!AF17/X!AF$49</f>
        <v>1.5579350745639382E-5</v>
      </c>
      <c r="AG17" s="46">
        <f>X!AG17/X!AG$49</f>
        <v>0</v>
      </c>
      <c r="AH17" s="46">
        <f>X!AH17/X!AH$49</f>
        <v>0</v>
      </c>
      <c r="AI17" s="46">
        <f>X!AI17/X!AI$49</f>
        <v>0</v>
      </c>
      <c r="AJ17" s="46">
        <f>X!AJ17/X!AJ$49</f>
        <v>1.2307170164424897E-2</v>
      </c>
      <c r="AK17" s="46">
        <f>X!AK17/X!AK$49</f>
        <v>7.9602577932334138E-6</v>
      </c>
      <c r="AL17" s="46">
        <f>X!AL17/X!AL$49</f>
        <v>0</v>
      </c>
      <c r="AM17" s="47">
        <f>X!AM17/X!AM$49</f>
        <v>0</v>
      </c>
      <c r="AN17" s="48">
        <f>X!AN17/X!AN$49</f>
        <v>3.7211971586791118E-3</v>
      </c>
      <c r="AO17" s="49"/>
    </row>
    <row r="18" spans="1:41" s="64" customFormat="1" ht="17" customHeight="1" x14ac:dyDescent="0.2">
      <c r="A18" s="44" t="s">
        <v>15</v>
      </c>
      <c r="B18" s="90" t="s">
        <v>71</v>
      </c>
      <c r="C18" s="46">
        <f>X!C18/X!C$49</f>
        <v>1.0826923293183061E-5</v>
      </c>
      <c r="D18" s="46">
        <f>X!D18/X!D$49</f>
        <v>0</v>
      </c>
      <c r="E18" s="46">
        <f>X!E18/X!E$49</f>
        <v>0</v>
      </c>
      <c r="F18" s="46">
        <f>X!F18/X!F$49</f>
        <v>0</v>
      </c>
      <c r="G18" s="46">
        <f>X!G18/X!G$49</f>
        <v>0</v>
      </c>
      <c r="H18" s="46">
        <f>X!H18/X!H$49</f>
        <v>0</v>
      </c>
      <c r="I18" s="46">
        <f>X!I18/X!I$49</f>
        <v>0</v>
      </c>
      <c r="J18" s="46">
        <f>X!J18/X!J$49</f>
        <v>0</v>
      </c>
      <c r="K18" s="46">
        <f>X!K18/X!K$49</f>
        <v>0</v>
      </c>
      <c r="L18" s="46">
        <f>X!L18/X!L$49</f>
        <v>0</v>
      </c>
      <c r="M18" s="46">
        <f>X!M18/X!M$49</f>
        <v>0</v>
      </c>
      <c r="N18" s="46">
        <f>X!N18/X!N$49</f>
        <v>1.8776057714844725E-5</v>
      </c>
      <c r="O18" s="46">
        <f>X!O18/X!O$49</f>
        <v>3.3948889189282078E-3</v>
      </c>
      <c r="P18" s="46">
        <f>X!P18/X!P$49</f>
        <v>3.9099165401097358E-3</v>
      </c>
      <c r="Q18" s="46">
        <f>X!Q18/X!Q$49</f>
        <v>0.10417889636412248</v>
      </c>
      <c r="R18" s="46">
        <f>X!R18/X!R$49</f>
        <v>2.4460049134210897E-5</v>
      </c>
      <c r="S18" s="46">
        <f>X!S18/X!S$49</f>
        <v>5.8869485736819192E-4</v>
      </c>
      <c r="T18" s="46">
        <f>X!T18/X!T$49</f>
        <v>1.2059775846398983E-3</v>
      </c>
      <c r="U18" s="46">
        <f>X!U18/X!U$49</f>
        <v>2.381037408972426E-4</v>
      </c>
      <c r="V18" s="46">
        <f>X!V18/X!V$49</f>
        <v>1.763302801796738E-4</v>
      </c>
      <c r="W18" s="46">
        <f>X!W18/X!W$49</f>
        <v>1.7471625262980366E-4</v>
      </c>
      <c r="X18" s="46">
        <f>X!X18/X!X$49</f>
        <v>0</v>
      </c>
      <c r="Y18" s="46">
        <f>X!Y18/X!Y$49</f>
        <v>1.3015941637641503E-4</v>
      </c>
      <c r="Z18" s="46">
        <f>X!Z18/X!Z$49</f>
        <v>2.5489157105262775E-5</v>
      </c>
      <c r="AA18" s="46">
        <f>X!AA18/X!AA$49</f>
        <v>1.0970624712568196E-3</v>
      </c>
      <c r="AB18" s="46">
        <f>X!AB18/X!AB$49</f>
        <v>1.1243257468451062E-5</v>
      </c>
      <c r="AC18" s="46">
        <f>X!AC18/X!AC$49</f>
        <v>0</v>
      </c>
      <c r="AD18" s="46">
        <f>X!AD18/X!AD$49</f>
        <v>3.1771410563832251E-5</v>
      </c>
      <c r="AE18" s="46">
        <f>X!AE18/X!AE$49</f>
        <v>9.3062889480859706E-5</v>
      </c>
      <c r="AF18" s="46">
        <f>X!AF18/X!AF$49</f>
        <v>2.6596523737523721E-3</v>
      </c>
      <c r="AG18" s="46">
        <f>X!AG18/X!AG$49</f>
        <v>0</v>
      </c>
      <c r="AH18" s="46">
        <f>X!AH18/X!AH$49</f>
        <v>1.2191060966551466E-2</v>
      </c>
      <c r="AI18" s="46">
        <f>X!AI18/X!AI$49</f>
        <v>0</v>
      </c>
      <c r="AJ18" s="46">
        <f>X!AJ18/X!AJ$49</f>
        <v>3.7777782640702339E-3</v>
      </c>
      <c r="AK18" s="46">
        <f>X!AK18/X!AK$49</f>
        <v>9.0731518143899079E-4</v>
      </c>
      <c r="AL18" s="46">
        <f>X!AL18/X!AL$49</f>
        <v>2.3446718876912787E-2</v>
      </c>
      <c r="AM18" s="47">
        <f>X!AM18/X!AM$49</f>
        <v>0</v>
      </c>
      <c r="AN18" s="48">
        <f>X!AN18/X!AN$49</f>
        <v>2.1294500196817972E-3</v>
      </c>
      <c r="AO18" s="49"/>
    </row>
    <row r="19" spans="1:41" s="64" customFormat="1" ht="17" customHeight="1" x14ac:dyDescent="0.2">
      <c r="A19" s="44" t="s">
        <v>16</v>
      </c>
      <c r="B19" s="90" t="s">
        <v>72</v>
      </c>
      <c r="C19" s="46">
        <f>X!C19/X!C$49</f>
        <v>4.9213287696286635E-7</v>
      </c>
      <c r="D19" s="46">
        <f>X!D19/X!D$49</f>
        <v>4.259741105416383E-5</v>
      </c>
      <c r="E19" s="46">
        <f>X!E19/X!E$49</f>
        <v>8.0057639273253699E-7</v>
      </c>
      <c r="F19" s="46">
        <f>X!F19/X!F$49</f>
        <v>0</v>
      </c>
      <c r="G19" s="46">
        <f>X!G19/X!G$49</f>
        <v>1.7963481345431193E-5</v>
      </c>
      <c r="H19" s="46">
        <f>X!H19/X!H$49</f>
        <v>5.4396034255065067E-6</v>
      </c>
      <c r="I19" s="46">
        <f>X!I19/X!I$49</f>
        <v>3.8454751961359288E-7</v>
      </c>
      <c r="J19" s="46">
        <f>X!J19/X!J$49</f>
        <v>0</v>
      </c>
      <c r="K19" s="46">
        <f>X!K19/X!K$49</f>
        <v>9.5044474389711944E-8</v>
      </c>
      <c r="L19" s="46">
        <f>X!L19/X!L$49</f>
        <v>1.0224455686765354E-6</v>
      </c>
      <c r="M19" s="46">
        <f>X!M19/X!M$49</f>
        <v>5.0586444003955476E-5</v>
      </c>
      <c r="N19" s="46">
        <f>X!N19/X!N$49</f>
        <v>8.0176198346245068E-3</v>
      </c>
      <c r="O19" s="46">
        <f>X!O19/X!O$49</f>
        <v>1.7455744539799152E-2</v>
      </c>
      <c r="P19" s="46">
        <f>X!P19/X!P$49</f>
        <v>1.4869394115683646E-2</v>
      </c>
      <c r="Q19" s="46">
        <f>X!Q19/X!Q$49</f>
        <v>0.11436516174110049</v>
      </c>
      <c r="R19" s="46">
        <f>X!R19/X!R$49</f>
        <v>0.27582537103885946</v>
      </c>
      <c r="S19" s="46">
        <f>X!S19/X!S$49</f>
        <v>6.9664663878168512E-2</v>
      </c>
      <c r="T19" s="46">
        <f>X!T19/X!T$49</f>
        <v>0.32740783055979145</v>
      </c>
      <c r="U19" s="46">
        <f>X!U19/X!U$49</f>
        <v>1.0644633232540612E-2</v>
      </c>
      <c r="V19" s="46">
        <f>X!V19/X!V$49</f>
        <v>2.4519505423845874E-3</v>
      </c>
      <c r="W19" s="46">
        <f>X!W19/X!W$49</f>
        <v>3.9182854016589952E-4</v>
      </c>
      <c r="X19" s="46">
        <f>X!X19/X!X$49</f>
        <v>3.3689673515712573E-6</v>
      </c>
      <c r="Y19" s="46">
        <f>X!Y19/X!Y$49</f>
        <v>2.8124008683383504E-5</v>
      </c>
      <c r="Z19" s="46">
        <f>X!Z19/X!Z$49</f>
        <v>0</v>
      </c>
      <c r="AA19" s="46">
        <f>X!AA19/X!AA$49</f>
        <v>2.3612447925838192E-5</v>
      </c>
      <c r="AB19" s="46">
        <f>X!AB19/X!AB$49</f>
        <v>4.1180546877662542E-5</v>
      </c>
      <c r="AC19" s="46">
        <f>X!AC19/X!AC$49</f>
        <v>0</v>
      </c>
      <c r="AD19" s="46">
        <f>X!AD19/X!AD$49</f>
        <v>6.9406701781700973E-6</v>
      </c>
      <c r="AE19" s="46">
        <f>X!AE19/X!AE$49</f>
        <v>6.8481211207037775E-4</v>
      </c>
      <c r="AF19" s="46">
        <f>X!AF19/X!AF$49</f>
        <v>1.3242162495436423E-3</v>
      </c>
      <c r="AG19" s="46">
        <f>X!AG19/X!AG$49</f>
        <v>1.9227979488953043E-3</v>
      </c>
      <c r="AH19" s="46">
        <f>X!AH19/X!AH$49</f>
        <v>1.5033277867933995E-6</v>
      </c>
      <c r="AI19" s="46">
        <f>X!AI19/X!AI$49</f>
        <v>0</v>
      </c>
      <c r="AJ19" s="46">
        <f>X!AJ19/X!AJ$49</f>
        <v>1.2566129438350762E-2</v>
      </c>
      <c r="AK19" s="46">
        <f>X!AK19/X!AK$49</f>
        <v>1.7134798766023579E-5</v>
      </c>
      <c r="AL19" s="46">
        <f>X!AL19/X!AL$49</f>
        <v>3.2057566336024711E-2</v>
      </c>
      <c r="AM19" s="47">
        <f>X!AM19/X!AM$49</f>
        <v>0</v>
      </c>
      <c r="AN19" s="48">
        <f>X!AN19/X!AN$49</f>
        <v>9.2469041894151921E-3</v>
      </c>
      <c r="AO19" s="49"/>
    </row>
    <row r="20" spans="1:41" s="64" customFormat="1" ht="17" customHeight="1" x14ac:dyDescent="0.2">
      <c r="A20" s="44" t="s">
        <v>17</v>
      </c>
      <c r="B20" s="90" t="s">
        <v>73</v>
      </c>
      <c r="C20" s="46">
        <f>X!C20/X!C$49</f>
        <v>1.1315944985291564E-4</v>
      </c>
      <c r="D20" s="46">
        <f>X!D20/X!D$49</f>
        <v>6.0246847927242534E-4</v>
      </c>
      <c r="E20" s="46">
        <f>X!E20/X!E$49</f>
        <v>0</v>
      </c>
      <c r="F20" s="46">
        <f>X!F20/X!F$49</f>
        <v>0</v>
      </c>
      <c r="G20" s="46">
        <f>X!G20/X!G$49</f>
        <v>1.3172674958772846E-4</v>
      </c>
      <c r="H20" s="46">
        <f>X!H20/X!H$49</f>
        <v>2.9278448249924347E-6</v>
      </c>
      <c r="I20" s="46">
        <f>X!I20/X!I$49</f>
        <v>0</v>
      </c>
      <c r="J20" s="46">
        <f>X!J20/X!J$49</f>
        <v>2.7906014117002357E-5</v>
      </c>
      <c r="K20" s="46">
        <f>X!K20/X!K$49</f>
        <v>1.6984799590013337E-5</v>
      </c>
      <c r="L20" s="46">
        <f>X!L20/X!L$49</f>
        <v>0</v>
      </c>
      <c r="M20" s="46">
        <f>X!M20/X!M$49</f>
        <v>5.5007795194517725E-6</v>
      </c>
      <c r="N20" s="46">
        <f>X!N20/X!N$49</f>
        <v>8.0501617481255146E-4</v>
      </c>
      <c r="O20" s="46">
        <f>X!O20/X!O$49</f>
        <v>2.4701444626320644E-2</v>
      </c>
      <c r="P20" s="46">
        <f>X!P20/X!P$49</f>
        <v>2.669932130911909E-2</v>
      </c>
      <c r="Q20" s="46">
        <f>X!Q20/X!Q$49</f>
        <v>2.1238018696122723E-2</v>
      </c>
      <c r="R20" s="46">
        <f>X!R20/X!R$49</f>
        <v>6.6552076062160407E-3</v>
      </c>
      <c r="S20" s="46">
        <f>X!S20/X!S$49</f>
        <v>0.22366024584595048</v>
      </c>
      <c r="T20" s="46">
        <f>X!T20/X!T$49</f>
        <v>1.4265752870307657E-2</v>
      </c>
      <c r="U20" s="46">
        <f>X!U20/X!U$49</f>
        <v>4.8225409163701737E-2</v>
      </c>
      <c r="V20" s="46">
        <f>X!V20/X!V$49</f>
        <v>7.7512814319105562E-4</v>
      </c>
      <c r="W20" s="46">
        <f>X!W20/X!W$49</f>
        <v>8.1509499738479964E-3</v>
      </c>
      <c r="X20" s="46">
        <f>X!X20/X!X$49</f>
        <v>3.6239195853211715E-6</v>
      </c>
      <c r="Y20" s="46">
        <f>X!Y20/X!Y$49</f>
        <v>3.0857584225250044E-4</v>
      </c>
      <c r="Z20" s="46">
        <f>X!Z20/X!Z$49</f>
        <v>0</v>
      </c>
      <c r="AA20" s="46">
        <f>X!AA20/X!AA$49</f>
        <v>2.0681563686657218E-4</v>
      </c>
      <c r="AB20" s="46">
        <f>X!AB20/X!AB$49</f>
        <v>2.6696773876088048E-6</v>
      </c>
      <c r="AC20" s="46">
        <f>X!AC20/X!AC$49</f>
        <v>2.0717044514815836E-5</v>
      </c>
      <c r="AD20" s="46">
        <f>X!AD20/X!AD$49</f>
        <v>1.890402313859703E-4</v>
      </c>
      <c r="AE20" s="46">
        <f>X!AE20/X!AE$49</f>
        <v>1.2759227285305509E-4</v>
      </c>
      <c r="AF20" s="46">
        <f>X!AF20/X!AF$49</f>
        <v>1.3577540011732298E-3</v>
      </c>
      <c r="AG20" s="46">
        <f>X!AG20/X!AG$49</f>
        <v>3.8319213583788068E-4</v>
      </c>
      <c r="AH20" s="46">
        <f>X!AH20/X!AH$49</f>
        <v>6.3534482383620765E-5</v>
      </c>
      <c r="AI20" s="46">
        <f>X!AI20/X!AI$49</f>
        <v>0</v>
      </c>
      <c r="AJ20" s="46">
        <f>X!AJ20/X!AJ$49</f>
        <v>5.4051918975322561E-3</v>
      </c>
      <c r="AK20" s="46">
        <f>X!AK20/X!AK$49</f>
        <v>1.1145833238568358E-4</v>
      </c>
      <c r="AL20" s="46">
        <f>X!AL20/X!AL$49</f>
        <v>0</v>
      </c>
      <c r="AM20" s="47">
        <f>X!AM20/X!AM$49</f>
        <v>2.3037246124345227E-4</v>
      </c>
      <c r="AN20" s="48">
        <f>X!AN20/X!AN$49</f>
        <v>1.9215292102305825E-2</v>
      </c>
      <c r="AO20" s="49"/>
    </row>
    <row r="21" spans="1:41" s="64" customFormat="1" ht="17" customHeight="1" x14ac:dyDescent="0.2">
      <c r="A21" s="44" t="s">
        <v>18</v>
      </c>
      <c r="B21" s="90" t="s">
        <v>74</v>
      </c>
      <c r="C21" s="46">
        <f>X!C21/X!C$49</f>
        <v>7.9222079791551091E-6</v>
      </c>
      <c r="D21" s="46">
        <f>X!D21/X!D$49</f>
        <v>8.4109537750259795E-6</v>
      </c>
      <c r="E21" s="46">
        <f>X!E21/X!E$49</f>
        <v>1.6146397139037934E-5</v>
      </c>
      <c r="F21" s="46">
        <f>X!F21/X!F$49</f>
        <v>7.2988091073994823E-6</v>
      </c>
      <c r="G21" s="46">
        <f>X!G21/X!G$49</f>
        <v>4.3875145467554576E-6</v>
      </c>
      <c r="H21" s="46">
        <f>X!H21/X!H$49</f>
        <v>4.3933675691212611E-5</v>
      </c>
      <c r="I21" s="46">
        <f>X!I21/X!I$49</f>
        <v>1.2044528087247407E-5</v>
      </c>
      <c r="J21" s="46">
        <f>X!J21/X!J$49</f>
        <v>5.5543216538717511E-6</v>
      </c>
      <c r="K21" s="46">
        <f>X!K21/X!K$49</f>
        <v>3.0493435533365911E-5</v>
      </c>
      <c r="L21" s="46">
        <f>X!L21/X!L$49</f>
        <v>2.9715266268071509E-6</v>
      </c>
      <c r="M21" s="46">
        <f>X!M21/X!M$49</f>
        <v>1.7315497269926451E-6</v>
      </c>
      <c r="N21" s="46">
        <f>X!N21/X!N$49</f>
        <v>2.2812698131917132E-5</v>
      </c>
      <c r="O21" s="46">
        <f>X!O21/X!O$49</f>
        <v>2.0635644974373005E-3</v>
      </c>
      <c r="P21" s="46">
        <f>X!P21/X!P$49</f>
        <v>2.0627471391741056E-4</v>
      </c>
      <c r="Q21" s="46">
        <f>X!Q21/X!Q$49</f>
        <v>2.9896175298184117E-5</v>
      </c>
      <c r="R21" s="46">
        <f>X!R21/X!R$49</f>
        <v>5.6267140371224107E-5</v>
      </c>
      <c r="S21" s="46">
        <f>X!S21/X!S$49</f>
        <v>3.1640177527814005E-5</v>
      </c>
      <c r="T21" s="46">
        <f>X!T21/X!T$49</f>
        <v>3.6484658630928139E-2</v>
      </c>
      <c r="U21" s="46">
        <f>X!U21/X!U$49</f>
        <v>7.2599622937425919E-3</v>
      </c>
      <c r="V21" s="46">
        <f>X!V21/X!V$49</f>
        <v>1.0576872284488005E-5</v>
      </c>
      <c r="W21" s="46">
        <f>X!W21/X!W$49</f>
        <v>1.7056623002895889E-3</v>
      </c>
      <c r="X21" s="46">
        <f>X!X21/X!X$49</f>
        <v>1.2416980201878448E-5</v>
      </c>
      <c r="Y21" s="46">
        <f>X!Y21/X!Y$49</f>
        <v>6.0999231999058854E-6</v>
      </c>
      <c r="Z21" s="46">
        <f>X!Z21/X!Z$49</f>
        <v>2.3351803786490492E-5</v>
      </c>
      <c r="AA21" s="46">
        <f>X!AA21/X!AA$49</f>
        <v>2.2894689372304026E-4</v>
      </c>
      <c r="AB21" s="46">
        <f>X!AB21/X!AB$49</f>
        <v>1.012050427848065E-4</v>
      </c>
      <c r="AC21" s="46">
        <f>X!AC21/X!AC$49</f>
        <v>5.9462556546868555E-5</v>
      </c>
      <c r="AD21" s="46">
        <f>X!AD21/X!AD$49</f>
        <v>8.2567231157919802E-5</v>
      </c>
      <c r="AE21" s="46">
        <f>X!AE21/X!AE$49</f>
        <v>1.6669775608399009E-4</v>
      </c>
      <c r="AF21" s="46">
        <f>X!AF21/X!AF$49</f>
        <v>1.3525598263381758E-3</v>
      </c>
      <c r="AG21" s="46">
        <f>X!AG21/X!AG$49</f>
        <v>1.5964498603595072E-4</v>
      </c>
      <c r="AH21" s="46">
        <f>X!AH21/X!AH$49</f>
        <v>1.5777598220153059E-5</v>
      </c>
      <c r="AI21" s="46">
        <f>X!AI21/X!AI$49</f>
        <v>5.0690746933799728E-5</v>
      </c>
      <c r="AJ21" s="46">
        <f>X!AJ21/X!AJ$49</f>
        <v>1.1390189293103692E-3</v>
      </c>
      <c r="AK21" s="46">
        <f>X!AK21/X!AK$49</f>
        <v>9.4428533856309621E-5</v>
      </c>
      <c r="AL21" s="46">
        <f>X!AL21/X!AL$49</f>
        <v>0</v>
      </c>
      <c r="AM21" s="47">
        <f>X!AM21/X!AM$49</f>
        <v>0</v>
      </c>
      <c r="AN21" s="48">
        <f>X!AN21/X!AN$49</f>
        <v>1.785119303848372E-3</v>
      </c>
      <c r="AO21" s="49"/>
    </row>
    <row r="22" spans="1:41" s="64" customFormat="1" ht="17" customHeight="1" x14ac:dyDescent="0.2">
      <c r="A22" s="44" t="s">
        <v>19</v>
      </c>
      <c r="B22" s="90" t="s">
        <v>75</v>
      </c>
      <c r="C22" s="46">
        <f>X!C22/X!C$49</f>
        <v>2.1863540445550183E-3</v>
      </c>
      <c r="D22" s="46">
        <f>X!D22/X!D$49</f>
        <v>1.4352885635447558E-4</v>
      </c>
      <c r="E22" s="46">
        <f>X!E22/X!E$49</f>
        <v>0</v>
      </c>
      <c r="F22" s="46">
        <f>X!F22/X!F$49</f>
        <v>0</v>
      </c>
      <c r="G22" s="46">
        <f>X!G22/X!G$49</f>
        <v>0</v>
      </c>
      <c r="H22" s="46">
        <f>X!H22/X!H$49</f>
        <v>0</v>
      </c>
      <c r="I22" s="46">
        <f>X!I22/X!I$49</f>
        <v>0</v>
      </c>
      <c r="J22" s="46">
        <f>X!J22/X!J$49</f>
        <v>0</v>
      </c>
      <c r="K22" s="46">
        <f>X!K22/X!K$49</f>
        <v>0</v>
      </c>
      <c r="L22" s="46">
        <f>X!L22/X!L$49</f>
        <v>0</v>
      </c>
      <c r="M22" s="46">
        <f>X!M22/X!M$49</f>
        <v>0</v>
      </c>
      <c r="N22" s="46">
        <f>X!N22/X!N$49</f>
        <v>0</v>
      </c>
      <c r="O22" s="46">
        <f>X!O22/X!O$49</f>
        <v>0</v>
      </c>
      <c r="P22" s="46">
        <f>X!P22/X!P$49</f>
        <v>1.0155110242956567E-4</v>
      </c>
      <c r="Q22" s="46">
        <f>X!Q22/X!Q$49</f>
        <v>0</v>
      </c>
      <c r="R22" s="46">
        <f>X!R22/X!R$49</f>
        <v>0</v>
      </c>
      <c r="S22" s="46">
        <f>X!S22/X!S$49</f>
        <v>0</v>
      </c>
      <c r="T22" s="46">
        <f>X!T22/X!T$49</f>
        <v>0</v>
      </c>
      <c r="U22" s="46">
        <f>X!U22/X!U$49</f>
        <v>0.45377871381454782</v>
      </c>
      <c r="V22" s="46">
        <f>X!V22/X!V$49</f>
        <v>0</v>
      </c>
      <c r="W22" s="46">
        <f>X!W22/X!W$49</f>
        <v>0</v>
      </c>
      <c r="X22" s="46">
        <f>X!X22/X!X$49</f>
        <v>0</v>
      </c>
      <c r="Y22" s="46">
        <f>X!Y22/X!Y$49</f>
        <v>0</v>
      </c>
      <c r="Z22" s="46">
        <f>X!Z22/X!Z$49</f>
        <v>0</v>
      </c>
      <c r="AA22" s="46">
        <f>X!AA22/X!AA$49</f>
        <v>0</v>
      </c>
      <c r="AB22" s="46">
        <f>X!AB22/X!AB$49</f>
        <v>0</v>
      </c>
      <c r="AC22" s="46">
        <f>X!AC22/X!AC$49</f>
        <v>0</v>
      </c>
      <c r="AD22" s="46">
        <f>X!AD22/X!AD$49</f>
        <v>1.702177473854136E-2</v>
      </c>
      <c r="AE22" s="46">
        <f>X!AE22/X!AE$49</f>
        <v>0</v>
      </c>
      <c r="AF22" s="46">
        <f>X!AF22/X!AF$49</f>
        <v>5.797571899789117E-3</v>
      </c>
      <c r="AG22" s="46">
        <f>X!AG22/X!AG$49</f>
        <v>5.7209693205091318E-5</v>
      </c>
      <c r="AH22" s="46">
        <f>X!AH22/X!AH$49</f>
        <v>0</v>
      </c>
      <c r="AI22" s="46">
        <f>X!AI22/X!AI$49</f>
        <v>0</v>
      </c>
      <c r="AJ22" s="46">
        <f>X!AJ22/X!AJ$49</f>
        <v>1.5577096473303199E-2</v>
      </c>
      <c r="AK22" s="46">
        <f>X!AK22/X!AK$49</f>
        <v>5.3976320913864526E-5</v>
      </c>
      <c r="AL22" s="46">
        <f>X!AL22/X!AL$49</f>
        <v>0</v>
      </c>
      <c r="AM22" s="47">
        <f>X!AM22/X!AM$49</f>
        <v>0</v>
      </c>
      <c r="AN22" s="48">
        <f>X!AN22/X!AN$49</f>
        <v>9.4148155027381539E-2</v>
      </c>
      <c r="AO22" s="49"/>
    </row>
    <row r="23" spans="1:41" s="64" customFormat="1" ht="17" customHeight="1" x14ac:dyDescent="0.2">
      <c r="A23" s="44" t="s">
        <v>20</v>
      </c>
      <c r="B23" s="90" t="s">
        <v>76</v>
      </c>
      <c r="C23" s="46">
        <f>X!C23/X!C$49</f>
        <v>1.3963167327372967E-3</v>
      </c>
      <c r="D23" s="46">
        <f>X!D23/X!D$49</f>
        <v>3.147324638396818E-3</v>
      </c>
      <c r="E23" s="46">
        <f>X!E23/X!E$49</f>
        <v>6.9215775879249378E-3</v>
      </c>
      <c r="F23" s="46">
        <f>X!F23/X!F$49</f>
        <v>8.6218017987018079E-3</v>
      </c>
      <c r="G23" s="46">
        <f>X!G23/X!G$49</f>
        <v>9.0177673145078914E-3</v>
      </c>
      <c r="H23" s="46">
        <f>X!H23/X!H$49</f>
        <v>4.330082073678394E-3</v>
      </c>
      <c r="I23" s="46">
        <f>X!I23/X!I$49</f>
        <v>9.2004035261197261E-4</v>
      </c>
      <c r="J23" s="46">
        <f>X!J23/X!J$49</f>
        <v>4.6959325476278856E-3</v>
      </c>
      <c r="K23" s="46">
        <f>X!K23/X!K$49</f>
        <v>9.7868333727973243E-3</v>
      </c>
      <c r="L23" s="46">
        <f>X!L23/X!L$49</f>
        <v>9.7797724721329898E-3</v>
      </c>
      <c r="M23" s="46">
        <f>X!M23/X!M$49</f>
        <v>4.8508330817377751E-2</v>
      </c>
      <c r="N23" s="46">
        <f>X!N23/X!N$49</f>
        <v>4.3496064443986704E-3</v>
      </c>
      <c r="O23" s="46">
        <f>X!O23/X!O$49</f>
        <v>1.1518434820056583E-3</v>
      </c>
      <c r="P23" s="46">
        <f>X!P23/X!P$49</f>
        <v>4.6527126654546209E-3</v>
      </c>
      <c r="Q23" s="46">
        <f>X!Q23/X!Q$49</f>
        <v>3.9134844755690122E-3</v>
      </c>
      <c r="R23" s="46">
        <f>X!R23/X!R$49</f>
        <v>2.3356125796083608E-3</v>
      </c>
      <c r="S23" s="46">
        <f>X!S23/X!S$49</f>
        <v>2.3520716223994426E-3</v>
      </c>
      <c r="T23" s="46">
        <f>X!T23/X!T$49</f>
        <v>3.552974198211501E-3</v>
      </c>
      <c r="U23" s="46">
        <f>X!U23/X!U$49</f>
        <v>1.1957564018348571E-3</v>
      </c>
      <c r="V23" s="46">
        <f>X!V23/X!V$49</f>
        <v>3.6429801420778778E-2</v>
      </c>
      <c r="W23" s="46">
        <f>X!W23/X!W$49</f>
        <v>3.0933153222588126E-3</v>
      </c>
      <c r="X23" s="46">
        <f>X!X23/X!X$49</f>
        <v>9.1622004349403222E-3</v>
      </c>
      <c r="Y23" s="46">
        <f>X!Y23/X!Y$49</f>
        <v>3.991179388114355E-3</v>
      </c>
      <c r="Z23" s="46">
        <f>X!Z23/X!Z$49</f>
        <v>5.7491006816496968E-3</v>
      </c>
      <c r="AA23" s="46">
        <f>X!AA23/X!AA$49</f>
        <v>4.8616975842603743E-3</v>
      </c>
      <c r="AB23" s="46">
        <f>X!AB23/X!AB$49</f>
        <v>1.451647170085567E-2</v>
      </c>
      <c r="AC23" s="46">
        <f>X!AC23/X!AC$49</f>
        <v>6.2063928146369283E-5</v>
      </c>
      <c r="AD23" s="46">
        <f>X!AD23/X!AD$49</f>
        <v>1.5552962996486328E-3</v>
      </c>
      <c r="AE23" s="46">
        <f>X!AE23/X!AE$49</f>
        <v>1.7897637740381524E-2</v>
      </c>
      <c r="AF23" s="46">
        <f>X!AF23/X!AF$49</f>
        <v>6.5950075437344003E-3</v>
      </c>
      <c r="AG23" s="46">
        <f>X!AG23/X!AG$49</f>
        <v>2.3863680620681248E-2</v>
      </c>
      <c r="AH23" s="46">
        <f>X!AH23/X!AH$49</f>
        <v>3.2692008086923656E-3</v>
      </c>
      <c r="AI23" s="46">
        <f>X!AI23/X!AI$49</f>
        <v>3.9192001846044461E-2</v>
      </c>
      <c r="AJ23" s="46">
        <f>X!AJ23/X!AJ$49</f>
        <v>6.3507784261390299E-3</v>
      </c>
      <c r="AK23" s="46">
        <f>X!AK23/X!AK$49</f>
        <v>5.1373857114850353E-3</v>
      </c>
      <c r="AL23" s="46">
        <f>X!AL23/X!AL$49</f>
        <v>0.12892386252617241</v>
      </c>
      <c r="AM23" s="47">
        <f>X!AM23/X!AM$49</f>
        <v>7.5303799964060686E-4</v>
      </c>
      <c r="AN23" s="48">
        <f>X!AN23/X!AN$49</f>
        <v>6.091100279707936E-3</v>
      </c>
      <c r="AO23" s="49"/>
    </row>
    <row r="24" spans="1:41" s="64" customFormat="1" ht="17" customHeight="1" x14ac:dyDescent="0.2">
      <c r="A24" s="44" t="s">
        <v>21</v>
      </c>
      <c r="B24" s="90" t="s">
        <v>77</v>
      </c>
      <c r="C24" s="46">
        <f>X!C24/X!C$49</f>
        <v>3.7447154262568753E-3</v>
      </c>
      <c r="D24" s="46">
        <f>X!D24/X!D$49</f>
        <v>2.7950142036590364E-3</v>
      </c>
      <c r="E24" s="46">
        <f>X!E24/X!E$49</f>
        <v>7.2436564781644831E-4</v>
      </c>
      <c r="F24" s="46">
        <f>X!F24/X!F$49</f>
        <v>3.2638295735460169E-3</v>
      </c>
      <c r="G24" s="46">
        <f>X!G24/X!G$49</f>
        <v>5.0195110974402225E-3</v>
      </c>
      <c r="H24" s="46">
        <f>X!H24/X!H$49</f>
        <v>3.9204886232523306E-3</v>
      </c>
      <c r="I24" s="46">
        <f>X!I24/X!I$49</f>
        <v>6.2148293376511452E-4</v>
      </c>
      <c r="J24" s="46">
        <f>X!J24/X!J$49</f>
        <v>4.8902694027114016E-3</v>
      </c>
      <c r="K24" s="46">
        <f>X!K24/X!K$49</f>
        <v>6.2713653158106989E-3</v>
      </c>
      <c r="L24" s="46">
        <f>X!L24/X!L$49</f>
        <v>5.0964142307127844E-3</v>
      </c>
      <c r="M24" s="46">
        <f>X!M24/X!M$49</f>
        <v>4.7605659275951097E-3</v>
      </c>
      <c r="N24" s="46">
        <f>X!N24/X!N$49</f>
        <v>4.3353878065126123E-3</v>
      </c>
      <c r="O24" s="46">
        <f>X!O24/X!O$49</f>
        <v>2.1590485002224934E-3</v>
      </c>
      <c r="P24" s="46">
        <f>X!P24/X!P$49</f>
        <v>1.9904288648881986E-3</v>
      </c>
      <c r="Q24" s="46">
        <f>X!Q24/X!Q$49</f>
        <v>1.6289659085674786E-3</v>
      </c>
      <c r="R24" s="46">
        <f>X!R24/X!R$49</f>
        <v>3.3553024185531142E-3</v>
      </c>
      <c r="S24" s="46">
        <f>X!S24/X!S$49</f>
        <v>2.7206391406095986E-3</v>
      </c>
      <c r="T24" s="46">
        <f>X!T24/X!T$49</f>
        <v>2.452854042136709E-3</v>
      </c>
      <c r="U24" s="46">
        <f>X!U24/X!U$49</f>
        <v>6.6157520135460017E-4</v>
      </c>
      <c r="V24" s="46">
        <f>X!V24/X!V$49</f>
        <v>1.8401465728974688E-3</v>
      </c>
      <c r="W24" s="46">
        <f>X!W24/X!W$49</f>
        <v>8.7951779735627781E-4</v>
      </c>
      <c r="X24" s="46">
        <f>X!X24/X!X$49</f>
        <v>2.4874315434332567E-2</v>
      </c>
      <c r="Y24" s="46">
        <f>X!Y24/X!Y$49</f>
        <v>4.5018673448653131E-2</v>
      </c>
      <c r="Z24" s="46">
        <f>X!Z24/X!Z$49</f>
        <v>3.0695806238499163E-3</v>
      </c>
      <c r="AA24" s="46">
        <f>X!AA24/X!AA$49</f>
        <v>3.7122768493138116E-3</v>
      </c>
      <c r="AB24" s="46">
        <f>X!AB24/X!AB$49</f>
        <v>3.726836609407523E-3</v>
      </c>
      <c r="AC24" s="46">
        <f>X!AC24/X!AC$49</f>
        <v>1.3595834420334695E-2</v>
      </c>
      <c r="AD24" s="46">
        <f>X!AD24/X!AD$49</f>
        <v>9.8389084253302055E-3</v>
      </c>
      <c r="AE24" s="46">
        <f>X!AE24/X!AE$49</f>
        <v>3.9696634650438992E-3</v>
      </c>
      <c r="AF24" s="46">
        <f>X!AF24/X!AF$49</f>
        <v>8.8239509169000148E-3</v>
      </c>
      <c r="AG24" s="46">
        <f>X!AG24/X!AG$49</f>
        <v>7.0822173836041398E-3</v>
      </c>
      <c r="AH24" s="46">
        <f>X!AH24/X!AH$49</f>
        <v>2.947091324287002E-3</v>
      </c>
      <c r="AI24" s="46">
        <f>X!AI24/X!AI$49</f>
        <v>1.480211552280241E-3</v>
      </c>
      <c r="AJ24" s="46">
        <f>X!AJ24/X!AJ$49</f>
        <v>1.5695496780861087E-3</v>
      </c>
      <c r="AK24" s="46">
        <f>X!AK24/X!AK$49</f>
        <v>2.7606391001592234E-3</v>
      </c>
      <c r="AL24" s="46">
        <f>X!AL24/X!AL$49</f>
        <v>0</v>
      </c>
      <c r="AM24" s="47">
        <f>X!AM24/X!AM$49</f>
        <v>1.4592109419879599E-2</v>
      </c>
      <c r="AN24" s="48">
        <f>X!AN24/X!AN$49</f>
        <v>4.4707860860622537E-3</v>
      </c>
      <c r="AO24" s="49"/>
    </row>
    <row r="25" spans="1:41" s="64" customFormat="1" ht="17" customHeight="1" x14ac:dyDescent="0.2">
      <c r="A25" s="44" t="s">
        <v>22</v>
      </c>
      <c r="B25" s="90" t="s">
        <v>176</v>
      </c>
      <c r="C25" s="46">
        <f>X!C25/X!C$49</f>
        <v>1.9039642400639111E-2</v>
      </c>
      <c r="D25" s="46">
        <f>X!D25/X!D$49</f>
        <v>2.7348758841676004E-2</v>
      </c>
      <c r="E25" s="46">
        <f>X!E25/X!E$49</f>
        <v>1.4645478629775187E-2</v>
      </c>
      <c r="F25" s="46">
        <f>X!F25/X!F$49</f>
        <v>2.8897009727593362E-2</v>
      </c>
      <c r="G25" s="46">
        <f>X!G25/X!G$49</f>
        <v>3.1264706395214899E-2</v>
      </c>
      <c r="H25" s="46">
        <f>X!H25/X!H$49</f>
        <v>2.5274649410129118E-2</v>
      </c>
      <c r="I25" s="46">
        <f>X!I25/X!I$49</f>
        <v>6.5664834676267434E-3</v>
      </c>
      <c r="J25" s="46">
        <f>X!J25/X!J$49</f>
        <v>2.7670554672783551E-2</v>
      </c>
      <c r="K25" s="46">
        <f>X!K25/X!K$49</f>
        <v>4.3301546178229115E-2</v>
      </c>
      <c r="L25" s="46">
        <f>X!L25/X!L$49</f>
        <v>5.3336020870871678E-2</v>
      </c>
      <c r="M25" s="46">
        <f>X!M25/X!M$49</f>
        <v>3.1411402636977392E-2</v>
      </c>
      <c r="N25" s="46">
        <f>X!N25/X!N$49</f>
        <v>1.8916213773971149E-2</v>
      </c>
      <c r="O25" s="46">
        <f>X!O25/X!O$49</f>
        <v>1.1183022238941527E-2</v>
      </c>
      <c r="P25" s="46">
        <f>X!P25/X!P$49</f>
        <v>1.1606882148668687E-2</v>
      </c>
      <c r="Q25" s="46">
        <f>X!Q25/X!Q$49</f>
        <v>6.3735819041703624E-3</v>
      </c>
      <c r="R25" s="46">
        <f>X!R25/X!R$49</f>
        <v>3.3017609261666914E-2</v>
      </c>
      <c r="S25" s="46">
        <f>X!S25/X!S$49</f>
        <v>7.74622429125811E-3</v>
      </c>
      <c r="T25" s="46">
        <f>X!T25/X!T$49</f>
        <v>6.5665335850182641E-3</v>
      </c>
      <c r="U25" s="46">
        <f>X!U25/X!U$49</f>
        <v>1.0940600660339219E-2</v>
      </c>
      <c r="V25" s="46">
        <f>X!V25/X!V$49</f>
        <v>1.8597020754396541E-2</v>
      </c>
      <c r="W25" s="46">
        <f>X!W25/X!W$49</f>
        <v>3.0165004293722548E-3</v>
      </c>
      <c r="X25" s="46">
        <f>X!X25/X!X$49</f>
        <v>9.4372188982585231E-2</v>
      </c>
      <c r="Y25" s="46">
        <f>X!Y25/X!Y$49</f>
        <v>5.9972000593185901E-2</v>
      </c>
      <c r="Z25" s="46">
        <f>X!Z25/X!Z$49</f>
        <v>6.8984279181326547E-2</v>
      </c>
      <c r="AA25" s="46">
        <f>X!AA25/X!AA$49</f>
        <v>2.0577927565343788E-2</v>
      </c>
      <c r="AB25" s="46">
        <f>X!AB25/X!AB$49</f>
        <v>5.4967420332790529E-3</v>
      </c>
      <c r="AC25" s="46">
        <f>X!AC25/X!AC$49</f>
        <v>4.4146165384921828E-3</v>
      </c>
      <c r="AD25" s="46">
        <f>X!AD25/X!AD$49</f>
        <v>1.2558424089891693E-2</v>
      </c>
      <c r="AE25" s="46">
        <f>X!AE25/X!AE$49</f>
        <v>5.6025947351531526E-3</v>
      </c>
      <c r="AF25" s="46">
        <f>X!AF25/X!AF$49</f>
        <v>1.0756741902464241E-2</v>
      </c>
      <c r="AG25" s="46">
        <f>X!AG25/X!AG$49</f>
        <v>1.0460282378430672E-2</v>
      </c>
      <c r="AH25" s="46">
        <f>X!AH25/X!AH$49</f>
        <v>1.1763269269712091E-2</v>
      </c>
      <c r="AI25" s="46">
        <f>X!AI25/X!AI$49</f>
        <v>3.9805930213412761E-3</v>
      </c>
      <c r="AJ25" s="46">
        <f>X!AJ25/X!AJ$49</f>
        <v>4.9740800824462283E-3</v>
      </c>
      <c r="AK25" s="46">
        <f>X!AK25/X!AK$49</f>
        <v>2.8694872661455071E-2</v>
      </c>
      <c r="AL25" s="46">
        <f>X!AL25/X!AL$49</f>
        <v>0</v>
      </c>
      <c r="AM25" s="47">
        <f>X!AM25/X!AM$49</f>
        <v>2.7494560721849754E-3</v>
      </c>
      <c r="AN25" s="48">
        <f>X!AN25/X!AN$49</f>
        <v>1.6078897724364074E-2</v>
      </c>
      <c r="AO25" s="49"/>
    </row>
    <row r="26" spans="1:41" s="64" customFormat="1" ht="17" customHeight="1" x14ac:dyDescent="0.2">
      <c r="A26" s="44" t="s">
        <v>23</v>
      </c>
      <c r="B26" s="90" t="s">
        <v>78</v>
      </c>
      <c r="C26" s="46">
        <f>X!C26/X!C$49</f>
        <v>7.5548618983508719E-4</v>
      </c>
      <c r="D26" s="46">
        <f>X!D26/X!D$49</f>
        <v>1.4085634362273345E-3</v>
      </c>
      <c r="E26" s="46">
        <f>X!E26/X!E$49</f>
        <v>2.0317760116574067E-3</v>
      </c>
      <c r="F26" s="46">
        <f>X!F26/X!F$49</f>
        <v>2.0793163960012499E-3</v>
      </c>
      <c r="G26" s="46">
        <f>X!G26/X!G$49</f>
        <v>1.8485440338550233E-3</v>
      </c>
      <c r="H26" s="46">
        <f>X!H26/X!H$49</f>
        <v>3.0282534419357396E-3</v>
      </c>
      <c r="I26" s="46">
        <f>X!I26/X!I$49</f>
        <v>6.3149644011519705E-4</v>
      </c>
      <c r="J26" s="46">
        <f>X!J26/X!J$49</f>
        <v>7.3204032914213455E-4</v>
      </c>
      <c r="K26" s="46">
        <f>X!K26/X!K$49</f>
        <v>1.0714874021981356E-3</v>
      </c>
      <c r="L26" s="46">
        <f>X!L26/X!L$49</f>
        <v>1.7319747115270762E-3</v>
      </c>
      <c r="M26" s="46">
        <f>X!M26/X!M$49</f>
        <v>7.1961038230583464E-4</v>
      </c>
      <c r="N26" s="46">
        <f>X!N26/X!N$49</f>
        <v>6.3715081113469301E-4</v>
      </c>
      <c r="O26" s="46">
        <f>X!O26/X!O$49</f>
        <v>5.2083364982339665E-4</v>
      </c>
      <c r="P26" s="46">
        <f>X!P26/X!P$49</f>
        <v>6.1571622056981218E-4</v>
      </c>
      <c r="Q26" s="46">
        <f>X!Q26/X!Q$49</f>
        <v>9.1677286487034098E-4</v>
      </c>
      <c r="R26" s="46">
        <f>X!R26/X!R$49</f>
        <v>1.4181678797848454E-3</v>
      </c>
      <c r="S26" s="46">
        <f>X!S26/X!S$49</f>
        <v>3.8504852518357423E-4</v>
      </c>
      <c r="T26" s="46">
        <f>X!T26/X!T$49</f>
        <v>2.7924414983721761E-4</v>
      </c>
      <c r="U26" s="46">
        <f>X!U26/X!U$49</f>
        <v>3.4746383965842829E-4</v>
      </c>
      <c r="V26" s="46">
        <f>X!V26/X!V$49</f>
        <v>5.6165166001668273E-4</v>
      </c>
      <c r="W26" s="46">
        <f>X!W26/X!W$49</f>
        <v>1.0000356477475323E-3</v>
      </c>
      <c r="X26" s="46">
        <f>X!X26/X!X$49</f>
        <v>1.0646271804702946E-3</v>
      </c>
      <c r="Y26" s="46">
        <f>X!Y26/X!Y$49</f>
        <v>6.4261389208369518E-2</v>
      </c>
      <c r="Z26" s="46">
        <f>X!Z26/X!Z$49</f>
        <v>1.0930378686895666E-2</v>
      </c>
      <c r="AA26" s="46">
        <f>X!AA26/X!AA$49</f>
        <v>2.8697607780189048E-3</v>
      </c>
      <c r="AB26" s="46">
        <f>X!AB26/X!AB$49</f>
        <v>1.4510957268081734E-3</v>
      </c>
      <c r="AC26" s="46">
        <f>X!AC26/X!AC$49</f>
        <v>5.1674442210172355E-4</v>
      </c>
      <c r="AD26" s="46">
        <f>X!AD26/X!AD$49</f>
        <v>4.6108189921463443E-3</v>
      </c>
      <c r="AE26" s="46">
        <f>X!AE26/X!AE$49</f>
        <v>1.8746396482552513E-3</v>
      </c>
      <c r="AF26" s="46">
        <f>X!AF26/X!AF$49</f>
        <v>4.0115698311631283E-3</v>
      </c>
      <c r="AG26" s="46">
        <f>X!AG26/X!AG$49</f>
        <v>7.7170499483244833E-3</v>
      </c>
      <c r="AH26" s="46">
        <f>X!AH26/X!AH$49</f>
        <v>4.87816936936599E-3</v>
      </c>
      <c r="AI26" s="46">
        <f>X!AI26/X!AI$49</f>
        <v>2.5421232823499393E-3</v>
      </c>
      <c r="AJ26" s="46">
        <f>X!AJ26/X!AJ$49</f>
        <v>8.9333968873622001E-4</v>
      </c>
      <c r="AK26" s="46">
        <f>X!AK26/X!AK$49</f>
        <v>9.3822899465500122E-3</v>
      </c>
      <c r="AL26" s="46">
        <f>X!AL26/X!AL$49</f>
        <v>0</v>
      </c>
      <c r="AM26" s="47">
        <f>X!AM26/X!AM$49</f>
        <v>8.0190228066378362E-4</v>
      </c>
      <c r="AN26" s="48">
        <f>X!AN26/X!AN$49</f>
        <v>2.3421568121236741E-3</v>
      </c>
      <c r="AO26" s="49"/>
    </row>
    <row r="27" spans="1:41" s="64" customFormat="1" ht="17" customHeight="1" x14ac:dyDescent="0.2">
      <c r="A27" s="44" t="s">
        <v>24</v>
      </c>
      <c r="B27" s="90" t="s">
        <v>79</v>
      </c>
      <c r="C27" s="46">
        <f>X!C27/X!C$49</f>
        <v>2.0097405654224366E-4</v>
      </c>
      <c r="D27" s="46">
        <f>X!D27/X!D$49</f>
        <v>1.5813949702496424E-3</v>
      </c>
      <c r="E27" s="46">
        <f>X!E27/X!E$49</f>
        <v>1.2040980921910352E-3</v>
      </c>
      <c r="F27" s="46">
        <f>X!F27/X!F$49</f>
        <v>2.473636756464985E-4</v>
      </c>
      <c r="G27" s="46">
        <f>X!G27/X!G$49</f>
        <v>9.5903714615738951E-4</v>
      </c>
      <c r="H27" s="46">
        <f>X!H27/X!H$49</f>
        <v>3.6891401100662682E-3</v>
      </c>
      <c r="I27" s="46">
        <f>X!I27/X!I$49</f>
        <v>1.6270386028416276E-5</v>
      </c>
      <c r="J27" s="46">
        <f>X!J27/X!J$49</f>
        <v>1.0854224238641472E-4</v>
      </c>
      <c r="K27" s="46">
        <f>X!K27/X!K$49</f>
        <v>2.5858521336437246E-3</v>
      </c>
      <c r="L27" s="46">
        <f>X!L27/X!L$49</f>
        <v>1.3153698603332633E-4</v>
      </c>
      <c r="M27" s="46">
        <f>X!M27/X!M$49</f>
        <v>7.7972353866594208E-5</v>
      </c>
      <c r="N27" s="46">
        <f>X!N27/X!N$49</f>
        <v>1.0022483775135428E-4</v>
      </c>
      <c r="O27" s="46">
        <f>X!O27/X!O$49</f>
        <v>4.0634968228578697E-4</v>
      </c>
      <c r="P27" s="46">
        <f>X!P27/X!P$49</f>
        <v>3.8198691901750218E-5</v>
      </c>
      <c r="Q27" s="46">
        <f>X!Q27/X!Q$49</f>
        <v>1.3718950701932314E-3</v>
      </c>
      <c r="R27" s="46">
        <f>X!R27/X!R$49</f>
        <v>1.1774471026612225E-3</v>
      </c>
      <c r="S27" s="46">
        <f>X!S27/X!S$49</f>
        <v>1.7242489155343596E-4</v>
      </c>
      <c r="T27" s="46">
        <f>X!T27/X!T$49</f>
        <v>3.7507742943380864E-4</v>
      </c>
      <c r="U27" s="46">
        <f>X!U27/X!U$49</f>
        <v>1.4091395660512638E-4</v>
      </c>
      <c r="V27" s="46">
        <f>X!V27/X!V$49</f>
        <v>3.3497499931548131E-4</v>
      </c>
      <c r="W27" s="46">
        <f>X!W27/X!W$49</f>
        <v>2.2069020745351152E-3</v>
      </c>
      <c r="X27" s="46">
        <f>X!X27/X!X$49</f>
        <v>1.5363252878257499E-2</v>
      </c>
      <c r="Y27" s="46">
        <f>X!Y27/X!Y$49</f>
        <v>2.1869110552625239E-3</v>
      </c>
      <c r="Z27" s="46">
        <f>X!Z27/X!Z$49</f>
        <v>0</v>
      </c>
      <c r="AA27" s="46">
        <f>X!AA27/X!AA$49</f>
        <v>1.4823780301664918E-3</v>
      </c>
      <c r="AB27" s="46">
        <f>X!AB27/X!AB$49</f>
        <v>4.5146058306727039E-3</v>
      </c>
      <c r="AC27" s="46">
        <f>X!AC27/X!AC$49</f>
        <v>2.2202609600139514E-5</v>
      </c>
      <c r="AD27" s="46">
        <f>X!AD27/X!AD$49</f>
        <v>1.0759256446735562E-2</v>
      </c>
      <c r="AE27" s="46">
        <f>X!AE27/X!AE$49</f>
        <v>4.9519386201105067E-3</v>
      </c>
      <c r="AF27" s="46">
        <f>X!AF27/X!AF$49</f>
        <v>3.456704437121727E-2</v>
      </c>
      <c r="AG27" s="46">
        <f>X!AG27/X!AG$49</f>
        <v>6.2493315790146152E-3</v>
      </c>
      <c r="AH27" s="46">
        <f>X!AH27/X!AH$49</f>
        <v>5.0042960004385434E-3</v>
      </c>
      <c r="AI27" s="46">
        <f>X!AI27/X!AI$49</f>
        <v>5.2726725173809493E-5</v>
      </c>
      <c r="AJ27" s="46">
        <f>X!AJ27/X!AJ$49</f>
        <v>1.5524329977191593E-3</v>
      </c>
      <c r="AK27" s="46">
        <f>X!AK27/X!AK$49</f>
        <v>1.9547522100500179E-2</v>
      </c>
      <c r="AL27" s="46">
        <f>X!AL27/X!AL$49</f>
        <v>0</v>
      </c>
      <c r="AM27" s="47">
        <f>X!AM27/X!AM$49</f>
        <v>1.2560784826075699E-2</v>
      </c>
      <c r="AN27" s="48">
        <f>X!AN27/X!AN$49</f>
        <v>3.5295255261050518E-3</v>
      </c>
      <c r="AO27" s="49"/>
    </row>
    <row r="28" spans="1:41" s="64" customFormat="1" ht="17" customHeight="1" x14ac:dyDescent="0.2">
      <c r="A28" s="44" t="s">
        <v>25</v>
      </c>
      <c r="B28" s="90" t="s">
        <v>80</v>
      </c>
      <c r="C28" s="46">
        <f>X!C28/X!C$49</f>
        <v>6.4875116700543897E-2</v>
      </c>
      <c r="D28" s="46">
        <f>X!D28/X!D$49</f>
        <v>1.2221115835112747E-2</v>
      </c>
      <c r="E28" s="46">
        <f>X!E28/X!E$49</f>
        <v>6.5538537482606116E-2</v>
      </c>
      <c r="F28" s="46">
        <f>X!F28/X!F$49</f>
        <v>7.5398153444385191E-2</v>
      </c>
      <c r="G28" s="46">
        <f>X!G28/X!G$49</f>
        <v>7.4468426508174604E-2</v>
      </c>
      <c r="H28" s="46">
        <f>X!H28/X!H$49</f>
        <v>5.1887142534361413E-2</v>
      </c>
      <c r="I28" s="46">
        <f>X!I28/X!I$49</f>
        <v>7.0958124342457574E-3</v>
      </c>
      <c r="J28" s="46">
        <f>X!J28/X!J$49</f>
        <v>5.5938594860584494E-2</v>
      </c>
      <c r="K28" s="46">
        <f>X!K28/X!K$49</f>
        <v>3.5640878818523958E-2</v>
      </c>
      <c r="L28" s="46">
        <f>X!L28/X!L$49</f>
        <v>1.9314011287551596E-2</v>
      </c>
      <c r="M28" s="46">
        <f>X!M28/X!M$49</f>
        <v>3.754262569993911E-2</v>
      </c>
      <c r="N28" s="46">
        <f>X!N28/X!N$49</f>
        <v>3.0573288127856469E-2</v>
      </c>
      <c r="O28" s="46">
        <f>X!O28/X!O$49</f>
        <v>3.9396339718585555E-2</v>
      </c>
      <c r="P28" s="46">
        <f>X!P28/X!P$49</f>
        <v>3.8079611412792612E-2</v>
      </c>
      <c r="Q28" s="46">
        <f>X!Q28/X!Q$49</f>
        <v>5.3978776501933202E-2</v>
      </c>
      <c r="R28" s="46">
        <f>X!R28/X!R$49</f>
        <v>4.6043420456669072E-2</v>
      </c>
      <c r="S28" s="46">
        <f>X!S28/X!S$49</f>
        <v>5.1849028315904343E-2</v>
      </c>
      <c r="T28" s="46">
        <f>X!T28/X!T$49</f>
        <v>4.6214458213079859E-2</v>
      </c>
      <c r="U28" s="46">
        <f>X!U28/X!U$49</f>
        <v>3.5627213295490394E-2</v>
      </c>
      <c r="V28" s="46">
        <f>X!V28/X!V$49</f>
        <v>5.9007702937663872E-2</v>
      </c>
      <c r="W28" s="46">
        <f>X!W28/X!W$49</f>
        <v>5.0807656104457852E-2</v>
      </c>
      <c r="X28" s="46">
        <f>X!X28/X!X$49</f>
        <v>5.823514088942063E-3</v>
      </c>
      <c r="Y28" s="46">
        <f>X!Y28/X!Y$49</f>
        <v>2.2013209034760776E-2</v>
      </c>
      <c r="Z28" s="46">
        <f>X!Z28/X!Z$49</f>
        <v>1.8481827571640738E-2</v>
      </c>
      <c r="AA28" s="46">
        <f>X!AA28/X!AA$49</f>
        <v>9.6234385319722299E-3</v>
      </c>
      <c r="AB28" s="46">
        <f>X!AB28/X!AB$49</f>
        <v>5.2895319799422429E-3</v>
      </c>
      <c r="AC28" s="46">
        <f>X!AC28/X!AC$49</f>
        <v>1.480522730907489E-3</v>
      </c>
      <c r="AD28" s="46">
        <f>X!AD28/X!AD$49</f>
        <v>2.107816561166783E-2</v>
      </c>
      <c r="AE28" s="46">
        <f>X!AE28/X!AE$49</f>
        <v>9.1833882554043754E-3</v>
      </c>
      <c r="AF28" s="46">
        <f>X!AF28/X!AF$49</f>
        <v>8.9821012581780581E-3</v>
      </c>
      <c r="AG28" s="46">
        <f>X!AG28/X!AG$49</f>
        <v>2.4771260053999201E-2</v>
      </c>
      <c r="AH28" s="46">
        <f>X!AH28/X!AH$49</f>
        <v>4.1911421714298083E-2</v>
      </c>
      <c r="AI28" s="46">
        <f>X!AI28/X!AI$49</f>
        <v>3.5092678922108475E-2</v>
      </c>
      <c r="AJ28" s="46">
        <f>X!AJ28/X!AJ$49</f>
        <v>1.7223903406629951E-2</v>
      </c>
      <c r="AK28" s="46">
        <f>X!AK28/X!AK$49</f>
        <v>6.9180973171050889E-2</v>
      </c>
      <c r="AL28" s="46">
        <f>X!AL28/X!AL$49</f>
        <v>0.23884273024659838</v>
      </c>
      <c r="AM28" s="47">
        <f>X!AM28/X!AM$49</f>
        <v>4.0669160789550945E-3</v>
      </c>
      <c r="AN28" s="48">
        <f>X!AN28/X!AN$49</f>
        <v>3.0241102361782724E-2</v>
      </c>
      <c r="AO28" s="49"/>
    </row>
    <row r="29" spans="1:41" s="64" customFormat="1" ht="17" customHeight="1" x14ac:dyDescent="0.2">
      <c r="A29" s="44" t="s">
        <v>26</v>
      </c>
      <c r="B29" s="90" t="s">
        <v>81</v>
      </c>
      <c r="C29" s="46">
        <f>X!C29/X!C$49</f>
        <v>6.7887580831128037E-3</v>
      </c>
      <c r="D29" s="46">
        <f>X!D29/X!D$49</f>
        <v>5.1101699283983643E-2</v>
      </c>
      <c r="E29" s="46">
        <f>X!E29/X!E$49</f>
        <v>6.9179313176278229E-3</v>
      </c>
      <c r="F29" s="46">
        <f>X!F29/X!F$49</f>
        <v>2.0056608596124938E-2</v>
      </c>
      <c r="G29" s="46">
        <f>X!G29/X!G$49</f>
        <v>1.0670883116623914E-2</v>
      </c>
      <c r="H29" s="46">
        <f>X!H29/X!H$49</f>
        <v>8.0665912380072091E-3</v>
      </c>
      <c r="I29" s="46">
        <f>X!I29/X!I$49</f>
        <v>3.9449202953145586E-3</v>
      </c>
      <c r="J29" s="46">
        <f>X!J29/X!J$49</f>
        <v>4.9171981743111612E-3</v>
      </c>
      <c r="K29" s="46">
        <f>X!K29/X!K$49</f>
        <v>1.3238042564682207E-2</v>
      </c>
      <c r="L29" s="46">
        <f>X!L29/X!L$49</f>
        <v>5.4123163248746961E-3</v>
      </c>
      <c r="M29" s="46">
        <f>X!M29/X!M$49</f>
        <v>9.5538001078203788E-3</v>
      </c>
      <c r="N29" s="46">
        <f>X!N29/X!N$49</f>
        <v>1.2877104521700681E-2</v>
      </c>
      <c r="O29" s="46">
        <f>X!O29/X!O$49</f>
        <v>5.9187094463984905E-3</v>
      </c>
      <c r="P29" s="46">
        <f>X!P29/X!P$49</f>
        <v>7.8581176917725936E-3</v>
      </c>
      <c r="Q29" s="46">
        <f>X!Q29/X!Q$49</f>
        <v>1.0517192951901544E-2</v>
      </c>
      <c r="R29" s="46">
        <f>X!R29/X!R$49</f>
        <v>7.3236714921927036E-3</v>
      </c>
      <c r="S29" s="46">
        <f>X!S29/X!S$49</f>
        <v>6.5677260237223603E-3</v>
      </c>
      <c r="T29" s="46">
        <f>X!T29/X!T$49</f>
        <v>1.0050158270701456E-2</v>
      </c>
      <c r="U29" s="46">
        <f>X!U29/X!U$49</f>
        <v>4.7466017058354158E-3</v>
      </c>
      <c r="V29" s="46">
        <f>X!V29/X!V$49</f>
        <v>2.6682420596155689E-2</v>
      </c>
      <c r="W29" s="46">
        <f>X!W29/X!W$49</f>
        <v>1.034370397625492E-2</v>
      </c>
      <c r="X29" s="46">
        <f>X!X29/X!X$49</f>
        <v>1.804564627077497E-2</v>
      </c>
      <c r="Y29" s="46">
        <f>X!Y29/X!Y$49</f>
        <v>2.1002046424797954E-2</v>
      </c>
      <c r="Z29" s="46">
        <f>X!Z29/X!Z$49</f>
        <v>3.4999781530674269E-2</v>
      </c>
      <c r="AA29" s="46">
        <f>X!AA29/X!AA$49</f>
        <v>1.9592113319346151E-2</v>
      </c>
      <c r="AB29" s="46">
        <f>X!AB29/X!AB$49</f>
        <v>8.057999172650572E-2</v>
      </c>
      <c r="AC29" s="46">
        <f>X!AC29/X!AC$49</f>
        <v>7.8608213571379773E-2</v>
      </c>
      <c r="AD29" s="46">
        <f>X!AD29/X!AD$49</f>
        <v>2.8625405260642018E-2</v>
      </c>
      <c r="AE29" s="46">
        <f>X!AE29/X!AE$49</f>
        <v>5.2104801785074041E-3</v>
      </c>
      <c r="AF29" s="46">
        <f>X!AF29/X!AF$49</f>
        <v>1.5470332740782276E-2</v>
      </c>
      <c r="AG29" s="46">
        <f>X!AG29/X!AG$49</f>
        <v>7.133862692610655E-3</v>
      </c>
      <c r="AH29" s="46">
        <f>X!AH29/X!AH$49</f>
        <v>7.3523332323119093E-3</v>
      </c>
      <c r="AI29" s="46">
        <f>X!AI29/X!AI$49</f>
        <v>2.5676871614313004E-2</v>
      </c>
      <c r="AJ29" s="46">
        <f>X!AJ29/X!AJ$49</f>
        <v>1.0351148497615849E-2</v>
      </c>
      <c r="AK29" s="46">
        <f>X!AK29/X!AK$49</f>
        <v>1.1398025596627578E-2</v>
      </c>
      <c r="AL29" s="46">
        <f>X!AL29/X!AL$49</f>
        <v>0</v>
      </c>
      <c r="AM29" s="47">
        <f>X!AM29/X!AM$49</f>
        <v>3.4609187696576602E-2</v>
      </c>
      <c r="AN29" s="48">
        <f>X!AN29/X!AN$49</f>
        <v>1.6696473219146864E-2</v>
      </c>
      <c r="AO29" s="49"/>
    </row>
    <row r="30" spans="1:41" s="64" customFormat="1" ht="17" customHeight="1" x14ac:dyDescent="0.2">
      <c r="A30" s="44" t="s">
        <v>27</v>
      </c>
      <c r="B30" s="90" t="s">
        <v>82</v>
      </c>
      <c r="C30" s="46">
        <f>X!C30/X!C$49</f>
        <v>1.008467943742809E-3</v>
      </c>
      <c r="D30" s="46">
        <f>X!D30/X!D$49</f>
        <v>5.282350291805832E-3</v>
      </c>
      <c r="E30" s="46">
        <f>X!E30/X!E$49</f>
        <v>3.6920135427307259E-3</v>
      </c>
      <c r="F30" s="46">
        <f>X!F30/X!F$49</f>
        <v>3.9521336536115252E-3</v>
      </c>
      <c r="G30" s="46">
        <f>X!G30/X!G$49</f>
        <v>2.8008487554564976E-3</v>
      </c>
      <c r="H30" s="46">
        <f>X!H30/X!H$49</f>
        <v>3.8117811436999246E-3</v>
      </c>
      <c r="I30" s="46">
        <f>X!I30/X!I$49</f>
        <v>5.5965685511532627E-4</v>
      </c>
      <c r="J30" s="46">
        <f>X!J30/X!J$49</f>
        <v>4.2310255207505011E-3</v>
      </c>
      <c r="K30" s="46">
        <f>X!K30/X!K$49</f>
        <v>3.9963684562385401E-3</v>
      </c>
      <c r="L30" s="46">
        <f>X!L30/X!L$49</f>
        <v>1.4302450846928041E-3</v>
      </c>
      <c r="M30" s="46">
        <f>X!M30/X!M$49</f>
        <v>2.4028010823926907E-3</v>
      </c>
      <c r="N30" s="46">
        <f>X!N30/X!N$49</f>
        <v>4.1105814939154531E-3</v>
      </c>
      <c r="O30" s="46">
        <f>X!O30/X!O$49</f>
        <v>3.8742694787866653E-3</v>
      </c>
      <c r="P30" s="46">
        <f>X!P30/X!P$49</f>
        <v>3.3252967152943942E-3</v>
      </c>
      <c r="Q30" s="46">
        <f>X!Q30/X!Q$49</f>
        <v>2.2972602789173256E-3</v>
      </c>
      <c r="R30" s="46">
        <f>X!R30/X!R$49</f>
        <v>1.6900371610147917E-3</v>
      </c>
      <c r="S30" s="46">
        <f>X!S30/X!S$49</f>
        <v>2.0169765819041453E-3</v>
      </c>
      <c r="T30" s="46">
        <f>X!T30/X!T$49</f>
        <v>2.8620066767560911E-3</v>
      </c>
      <c r="U30" s="46">
        <f>X!U30/X!U$49</f>
        <v>9.4676639895150804E-4</v>
      </c>
      <c r="V30" s="46">
        <f>X!V30/X!V$49</f>
        <v>3.2897301745521547E-3</v>
      </c>
      <c r="W30" s="46">
        <f>X!W30/X!W$49</f>
        <v>5.5855834617222436E-3</v>
      </c>
      <c r="X30" s="46">
        <f>X!X30/X!X$49</f>
        <v>7.812444849520604E-3</v>
      </c>
      <c r="Y30" s="46">
        <f>X!Y30/X!Y$49</f>
        <v>1.0270976197683855E-3</v>
      </c>
      <c r="Z30" s="46">
        <f>X!Z30/X!Z$49</f>
        <v>1.884552915732623E-3</v>
      </c>
      <c r="AA30" s="46">
        <f>X!AA30/X!AA$49</f>
        <v>3.4994076989993551E-2</v>
      </c>
      <c r="AB30" s="46">
        <f>X!AB30/X!AB$49</f>
        <v>1.7930236349049979E-2</v>
      </c>
      <c r="AC30" s="46">
        <f>X!AC30/X!AC$49</f>
        <v>5.1289997020662156E-2</v>
      </c>
      <c r="AD30" s="46">
        <f>X!AD30/X!AD$49</f>
        <v>2.7607592553399993E-2</v>
      </c>
      <c r="AE30" s="46">
        <f>X!AE30/X!AE$49</f>
        <v>2.8791987313200425E-2</v>
      </c>
      <c r="AF30" s="46">
        <f>X!AF30/X!AF$49</f>
        <v>3.3829401087178182E-3</v>
      </c>
      <c r="AG30" s="46">
        <f>X!AG30/X!AG$49</f>
        <v>1.5559793973075307E-2</v>
      </c>
      <c r="AH30" s="46">
        <f>X!AH30/X!AH$49</f>
        <v>1.9396619628153929E-2</v>
      </c>
      <c r="AI30" s="46">
        <f>X!AI30/X!AI$49</f>
        <v>1.687229649349686E-2</v>
      </c>
      <c r="AJ30" s="46">
        <f>X!AJ30/X!AJ$49</f>
        <v>1.2182335352164231E-2</v>
      </c>
      <c r="AK30" s="46">
        <f>X!AK30/X!AK$49</f>
        <v>4.0570792305640313E-2</v>
      </c>
      <c r="AL30" s="46">
        <f>X!AL30/X!AL$49</f>
        <v>0</v>
      </c>
      <c r="AM30" s="47">
        <f>X!AM30/X!AM$49</f>
        <v>1.910839130973788E-2</v>
      </c>
      <c r="AN30" s="48">
        <f>X!AN30/X!AN$49</f>
        <v>1.4492654292108833E-2</v>
      </c>
      <c r="AO30" s="49"/>
    </row>
    <row r="31" spans="1:41" s="64" customFormat="1" ht="17" customHeight="1" x14ac:dyDescent="0.2">
      <c r="A31" s="44" t="s">
        <v>28</v>
      </c>
      <c r="B31" s="90" t="s">
        <v>83</v>
      </c>
      <c r="C31" s="46">
        <f>X!C31/X!C$49</f>
        <v>6.6343228266320414E-2</v>
      </c>
      <c r="D31" s="46">
        <f>X!D31/X!D$49</f>
        <v>0.23443023927806886</v>
      </c>
      <c r="E31" s="46">
        <f>X!E31/X!E$49</f>
        <v>4.618941720581448E-2</v>
      </c>
      <c r="F31" s="46">
        <f>X!F31/X!F$49</f>
        <v>2.7388702031803346E-2</v>
      </c>
      <c r="G31" s="46">
        <f>X!G31/X!G$49</f>
        <v>4.514989410737727E-2</v>
      </c>
      <c r="H31" s="46">
        <f>X!H31/X!H$49</f>
        <v>2.7317450639336834E-2</v>
      </c>
      <c r="I31" s="46">
        <f>X!I31/X!I$49</f>
        <v>2.1279786611832614E-2</v>
      </c>
      <c r="J31" s="46">
        <f>X!J31/X!J$49</f>
        <v>1.8248179450112683E-2</v>
      </c>
      <c r="K31" s="46">
        <f>X!K31/X!K$49</f>
        <v>6.2472303556140044E-2</v>
      </c>
      <c r="L31" s="46">
        <f>X!L31/X!L$49</f>
        <v>2.4857181553909587E-2</v>
      </c>
      <c r="M31" s="46">
        <f>X!M31/X!M$49</f>
        <v>3.3914132952877943E-2</v>
      </c>
      <c r="N31" s="46">
        <f>X!N31/X!N$49</f>
        <v>2.8601854865710485E-2</v>
      </c>
      <c r="O31" s="46">
        <f>X!O31/X!O$49</f>
        <v>2.0142049914916693E-2</v>
      </c>
      <c r="P31" s="46">
        <f>X!P31/X!P$49</f>
        <v>1.93601974198939E-2</v>
      </c>
      <c r="Q31" s="46">
        <f>X!Q31/X!Q$49</f>
        <v>2.6721882824160242E-2</v>
      </c>
      <c r="R31" s="46">
        <f>X!R31/X!R$49</f>
        <v>1.663644025293242E-2</v>
      </c>
      <c r="S31" s="46">
        <f>X!S31/X!S$49</f>
        <v>2.1889708418975449E-2</v>
      </c>
      <c r="T31" s="46">
        <f>X!T31/X!T$49</f>
        <v>2.2736236388411275E-2</v>
      </c>
      <c r="U31" s="46">
        <f>X!U31/X!U$49</f>
        <v>1.8526732938765337E-2</v>
      </c>
      <c r="V31" s="46">
        <f>X!V31/X!V$49</f>
        <v>9.6297792886484226E-2</v>
      </c>
      <c r="W31" s="46">
        <f>X!W31/X!W$49</f>
        <v>4.2836614461236287E-2</v>
      </c>
      <c r="X31" s="46">
        <f>X!X31/X!X$49</f>
        <v>3.6060778295003974E-2</v>
      </c>
      <c r="Y31" s="46">
        <f>X!Y31/X!Y$49</f>
        <v>2.7273306234560118E-2</v>
      </c>
      <c r="Z31" s="46">
        <f>X!Z31/X!Z$49</f>
        <v>7.6795735942667628E-2</v>
      </c>
      <c r="AA31" s="46">
        <f>X!AA31/X!AA$49</f>
        <v>5.125597200493566E-2</v>
      </c>
      <c r="AB31" s="46">
        <f>X!AB31/X!AB$49</f>
        <v>3.4717177197675385E-2</v>
      </c>
      <c r="AC31" s="46">
        <f>X!AC31/X!AC$49</f>
        <v>2.7129737641443884E-3</v>
      </c>
      <c r="AD31" s="46">
        <f>X!AD31/X!AD$49</f>
        <v>0.12459623299655888</v>
      </c>
      <c r="AE31" s="46">
        <f>X!AE31/X!AE$49</f>
        <v>2.2178392465060183E-2</v>
      </c>
      <c r="AF31" s="46">
        <f>X!AF31/X!AF$49</f>
        <v>3.1767557422393074E-2</v>
      </c>
      <c r="AG31" s="46">
        <f>X!AG31/X!AG$49</f>
        <v>2.8636361462973367E-2</v>
      </c>
      <c r="AH31" s="46">
        <f>X!AH31/X!AH$49</f>
        <v>1.6372213928732796E-2</v>
      </c>
      <c r="AI31" s="46">
        <f>X!AI31/X!AI$49</f>
        <v>3.9127463891457374E-2</v>
      </c>
      <c r="AJ31" s="46">
        <f>X!AJ31/X!AJ$49</f>
        <v>1.3938467243610088E-2</v>
      </c>
      <c r="AK31" s="46">
        <f>X!AK31/X!AK$49</f>
        <v>3.3555802823665118E-2</v>
      </c>
      <c r="AL31" s="46">
        <f>X!AL31/X!AL$49</f>
        <v>6.1546442005062187E-2</v>
      </c>
      <c r="AM31" s="47">
        <f>X!AM31/X!AM$49</f>
        <v>5.0975362984788518E-2</v>
      </c>
      <c r="AN31" s="48">
        <f>X!AN31/X!AN$49</f>
        <v>3.2052390474116274E-2</v>
      </c>
      <c r="AO31" s="49"/>
    </row>
    <row r="32" spans="1:41" s="64" customFormat="1" ht="17" customHeight="1" x14ac:dyDescent="0.2">
      <c r="A32" s="44" t="s">
        <v>29</v>
      </c>
      <c r="B32" s="90" t="s">
        <v>84</v>
      </c>
      <c r="C32" s="46">
        <f>X!C32/X!C$49</f>
        <v>4.1721780834970065E-3</v>
      </c>
      <c r="D32" s="46">
        <f>X!D32/X!D$49</f>
        <v>5.9156137147384326E-3</v>
      </c>
      <c r="E32" s="46">
        <f>X!E32/X!E$49</f>
        <v>4.4987579254051127E-3</v>
      </c>
      <c r="F32" s="46">
        <f>X!F32/X!F$49</f>
        <v>4.1985080328428648E-3</v>
      </c>
      <c r="G32" s="46">
        <f>X!G32/X!G$49</f>
        <v>3.8968498892360112E-3</v>
      </c>
      <c r="H32" s="46">
        <f>X!H32/X!H$49</f>
        <v>1.1798806179121855E-2</v>
      </c>
      <c r="I32" s="46">
        <f>X!I32/X!I$49</f>
        <v>8.1664427061449679E-4</v>
      </c>
      <c r="J32" s="46">
        <f>X!J32/X!J$49</f>
        <v>3.7086420732257916E-3</v>
      </c>
      <c r="K32" s="46">
        <f>X!K32/X!K$49</f>
        <v>6.9221242714599023E-3</v>
      </c>
      <c r="L32" s="46">
        <f>X!L32/X!L$49</f>
        <v>2.6490313143152774E-3</v>
      </c>
      <c r="M32" s="46">
        <f>X!M32/X!M$49</f>
        <v>2.8859560723755637E-3</v>
      </c>
      <c r="N32" s="46">
        <f>X!N32/X!N$49</f>
        <v>5.8279256011204558E-3</v>
      </c>
      <c r="O32" s="46">
        <f>X!O32/X!O$49</f>
        <v>7.9768840672832554E-3</v>
      </c>
      <c r="P32" s="46">
        <f>X!P32/X!P$49</f>
        <v>7.476687176566397E-3</v>
      </c>
      <c r="Q32" s="46">
        <f>X!Q32/X!Q$49</f>
        <v>7.9998664833241823E-3</v>
      </c>
      <c r="R32" s="46">
        <f>X!R32/X!R$49</f>
        <v>6.0826307237904984E-3</v>
      </c>
      <c r="S32" s="46">
        <f>X!S32/X!S$49</f>
        <v>9.7945267183624993E-3</v>
      </c>
      <c r="T32" s="46">
        <f>X!T32/X!T$49</f>
        <v>3.0586257866573843E-2</v>
      </c>
      <c r="U32" s="46">
        <f>X!U32/X!U$49</f>
        <v>2.5024028359963394E-3</v>
      </c>
      <c r="V32" s="46">
        <f>X!V32/X!V$49</f>
        <v>6.1726907720690821E-3</v>
      </c>
      <c r="W32" s="46">
        <f>X!W32/X!W$49</f>
        <v>8.3898913514603921E-3</v>
      </c>
      <c r="X32" s="46">
        <f>X!X32/X!X$49</f>
        <v>1.1890167624803627E-2</v>
      </c>
      <c r="Y32" s="46">
        <f>X!Y32/X!Y$49</f>
        <v>4.2633270820148859E-2</v>
      </c>
      <c r="Z32" s="46">
        <f>X!Z32/X!Z$49</f>
        <v>9.7727953138294979E-3</v>
      </c>
      <c r="AA32" s="46">
        <f>X!AA32/X!AA$49</f>
        <v>3.8694145826370673E-2</v>
      </c>
      <c r="AB32" s="46">
        <f>X!AB32/X!AB$49</f>
        <v>5.6606666723614196E-2</v>
      </c>
      <c r="AC32" s="46">
        <f>X!AC32/X!AC$49</f>
        <v>3.1415231797738419E-3</v>
      </c>
      <c r="AD32" s="46">
        <f>X!AD32/X!AD$49</f>
        <v>9.1172865328562006E-3</v>
      </c>
      <c r="AE32" s="46">
        <f>X!AE32/X!AE$49</f>
        <v>0.16501330134768871</v>
      </c>
      <c r="AF32" s="46">
        <f>X!AF32/X!AF$49</f>
        <v>2.7721557378422537E-2</v>
      </c>
      <c r="AG32" s="46">
        <f>X!AG32/X!AG$49</f>
        <v>4.7108344335194362E-2</v>
      </c>
      <c r="AH32" s="46">
        <f>X!AH32/X!AH$49</f>
        <v>1.2260417565742315E-2</v>
      </c>
      <c r="AI32" s="46">
        <f>X!AI32/X!AI$49</f>
        <v>6.2882785205965352E-2</v>
      </c>
      <c r="AJ32" s="46">
        <f>X!AJ32/X!AJ$49</f>
        <v>6.7954168889444694E-2</v>
      </c>
      <c r="AK32" s="46">
        <f>X!AK32/X!AK$49</f>
        <v>2.1782155734705089E-2</v>
      </c>
      <c r="AL32" s="46">
        <f>X!AL32/X!AL$49</f>
        <v>0</v>
      </c>
      <c r="AM32" s="47">
        <f>X!AM32/X!AM$49</f>
        <v>4.3450420189288332E-2</v>
      </c>
      <c r="AN32" s="48">
        <f>X!AN32/X!AN$49</f>
        <v>2.2175708459836976E-2</v>
      </c>
      <c r="AO32" s="49"/>
    </row>
    <row r="33" spans="1:41" s="64" customFormat="1" ht="17" customHeight="1" x14ac:dyDescent="0.2">
      <c r="A33" s="44" t="s">
        <v>30</v>
      </c>
      <c r="B33" s="90" t="s">
        <v>85</v>
      </c>
      <c r="C33" s="46">
        <f>X!C33/X!C$49</f>
        <v>0</v>
      </c>
      <c r="D33" s="46">
        <f>X!D33/X!D$49</f>
        <v>0</v>
      </c>
      <c r="E33" s="46">
        <f>X!E33/X!E$49</f>
        <v>0</v>
      </c>
      <c r="F33" s="46">
        <f>X!F33/X!F$49</f>
        <v>0</v>
      </c>
      <c r="G33" s="46">
        <f>X!G33/X!G$49</f>
        <v>0</v>
      </c>
      <c r="H33" s="46">
        <f>X!H33/X!H$49</f>
        <v>0</v>
      </c>
      <c r="I33" s="46">
        <f>X!I33/X!I$49</f>
        <v>0</v>
      </c>
      <c r="J33" s="46">
        <f>X!J33/X!J$49</f>
        <v>0</v>
      </c>
      <c r="K33" s="46">
        <f>X!K33/X!K$49</f>
        <v>0</v>
      </c>
      <c r="L33" s="46">
        <f>X!L33/X!L$49</f>
        <v>0</v>
      </c>
      <c r="M33" s="46">
        <f>X!M33/X!M$49</f>
        <v>0</v>
      </c>
      <c r="N33" s="46">
        <f>X!N33/X!N$49</f>
        <v>0</v>
      </c>
      <c r="O33" s="46">
        <f>X!O33/X!O$49</f>
        <v>0</v>
      </c>
      <c r="P33" s="46">
        <f>X!P33/X!P$49</f>
        <v>0</v>
      </c>
      <c r="Q33" s="46">
        <f>X!Q33/X!Q$49</f>
        <v>0</v>
      </c>
      <c r="R33" s="46">
        <f>X!R33/X!R$49</f>
        <v>0</v>
      </c>
      <c r="S33" s="46">
        <f>X!S33/X!S$49</f>
        <v>0</v>
      </c>
      <c r="T33" s="46">
        <f>X!T33/X!T$49</f>
        <v>0</v>
      </c>
      <c r="U33" s="46">
        <f>X!U33/X!U$49</f>
        <v>0</v>
      </c>
      <c r="V33" s="46">
        <f>X!V33/X!V$49</f>
        <v>0</v>
      </c>
      <c r="W33" s="46">
        <f>X!W33/X!W$49</f>
        <v>0</v>
      </c>
      <c r="X33" s="46">
        <f>X!X33/X!X$49</f>
        <v>0</v>
      </c>
      <c r="Y33" s="46">
        <f>X!Y33/X!Y$49</f>
        <v>0</v>
      </c>
      <c r="Z33" s="46">
        <f>X!Z33/X!Z$49</f>
        <v>0</v>
      </c>
      <c r="AA33" s="46">
        <f>X!AA33/X!AA$49</f>
        <v>0</v>
      </c>
      <c r="AB33" s="46">
        <f>X!AB33/X!AB$49</f>
        <v>0</v>
      </c>
      <c r="AC33" s="46">
        <f>X!AC33/X!AC$49</f>
        <v>0</v>
      </c>
      <c r="AD33" s="46">
        <f>X!AD33/X!AD$49</f>
        <v>0</v>
      </c>
      <c r="AE33" s="46">
        <f>X!AE33/X!AE$49</f>
        <v>0</v>
      </c>
      <c r="AF33" s="46">
        <f>X!AF33/X!AF$49</f>
        <v>0</v>
      </c>
      <c r="AG33" s="46">
        <f>X!AG33/X!AG$49</f>
        <v>0</v>
      </c>
      <c r="AH33" s="46">
        <f>X!AH33/X!AH$49</f>
        <v>0</v>
      </c>
      <c r="AI33" s="46">
        <f>X!AI33/X!AI$49</f>
        <v>0</v>
      </c>
      <c r="AJ33" s="46">
        <f>X!AJ33/X!AJ$49</f>
        <v>0</v>
      </c>
      <c r="AK33" s="46">
        <f>X!AK33/X!AK$49</f>
        <v>0</v>
      </c>
      <c r="AL33" s="46">
        <f>X!AL33/X!AL$49</f>
        <v>0</v>
      </c>
      <c r="AM33" s="47">
        <f>X!AM33/X!AM$49</f>
        <v>0.10149269413761107</v>
      </c>
      <c r="AN33" s="48">
        <f>X!AN33/X!AN$49</f>
        <v>5.7565564593346503E-4</v>
      </c>
      <c r="AO33" s="49"/>
    </row>
    <row r="34" spans="1:41" s="64" customFormat="1" ht="17" customHeight="1" x14ac:dyDescent="0.2">
      <c r="A34" s="44" t="s">
        <v>31</v>
      </c>
      <c r="B34" s="90" t="s">
        <v>86</v>
      </c>
      <c r="C34" s="46">
        <f>X!C34/X!C$49</f>
        <v>1.5001567697764617E-5</v>
      </c>
      <c r="D34" s="46">
        <f>X!D34/X!D$49</f>
        <v>5.0004476797977033E-4</v>
      </c>
      <c r="E34" s="46">
        <f>X!E34/X!E$49</f>
        <v>2.2072582292723296E-4</v>
      </c>
      <c r="F34" s="46">
        <f>X!F34/X!F$49</f>
        <v>1.1207629165518844E-5</v>
      </c>
      <c r="G34" s="46">
        <f>X!G34/X!G$49</f>
        <v>1.6076931794507847E-4</v>
      </c>
      <c r="H34" s="46">
        <f>X!H34/X!H$49</f>
        <v>3.1001243355562139E-4</v>
      </c>
      <c r="I34" s="46">
        <f>X!I34/X!I$49</f>
        <v>1.121018491292333E-5</v>
      </c>
      <c r="J34" s="46">
        <f>X!J34/X!J$49</f>
        <v>1.6021737063482246E-4</v>
      </c>
      <c r="K34" s="46">
        <f>X!K34/X!K$49</f>
        <v>6.5320371074044966E-4</v>
      </c>
      <c r="L34" s="46">
        <f>X!L34/X!L$49</f>
        <v>1.0366438446233023E-4</v>
      </c>
      <c r="M34" s="46">
        <f>X!M34/X!M$49</f>
        <v>6.8117189168121338E-5</v>
      </c>
      <c r="N34" s="46">
        <f>X!N34/X!N$49</f>
        <v>3.1757784500450678E-4</v>
      </c>
      <c r="O34" s="46">
        <f>X!O34/X!O$49</f>
        <v>9.131053125044198E-4</v>
      </c>
      <c r="P34" s="46">
        <f>X!P34/X!P$49</f>
        <v>3.4589651759564689E-4</v>
      </c>
      <c r="Q34" s="46">
        <f>X!Q34/X!Q$49</f>
        <v>3.9641505192346185E-4</v>
      </c>
      <c r="R34" s="46">
        <f>X!R34/X!R$49</f>
        <v>1.3727130577274355E-3</v>
      </c>
      <c r="S34" s="46">
        <f>X!S34/X!S$49</f>
        <v>1.0689618410304968E-3</v>
      </c>
      <c r="T34" s="46">
        <f>X!T34/X!T$49</f>
        <v>1.1834189361436265E-3</v>
      </c>
      <c r="U34" s="46">
        <f>X!U34/X!U$49</f>
        <v>1.8315073277996551E-4</v>
      </c>
      <c r="V34" s="46">
        <f>X!V34/X!V$49</f>
        <v>6.1301356750383576E-5</v>
      </c>
      <c r="W34" s="46">
        <f>X!W34/X!W$49</f>
        <v>1.6765871348490237E-4</v>
      </c>
      <c r="X34" s="46">
        <f>X!X34/X!X$49</f>
        <v>6.2201769624571038E-4</v>
      </c>
      <c r="Y34" s="46">
        <f>X!Y34/X!Y$49</f>
        <v>8.7568429196989173E-5</v>
      </c>
      <c r="Z34" s="46">
        <f>X!Z34/X!Z$49</f>
        <v>2.3673048246886997E-4</v>
      </c>
      <c r="AA34" s="46">
        <f>X!AA34/X!AA$49</f>
        <v>2.1323515778141289E-4</v>
      </c>
      <c r="AB34" s="46">
        <f>X!AB34/X!AB$49</f>
        <v>2.0681848667501065E-4</v>
      </c>
      <c r="AC34" s="46">
        <f>X!AC34/X!AC$49</f>
        <v>1.5086149702782769E-6</v>
      </c>
      <c r="AD34" s="46">
        <f>X!AD34/X!AD$49</f>
        <v>1.2056909954945793E-3</v>
      </c>
      <c r="AE34" s="46">
        <f>X!AE34/X!AE$49</f>
        <v>5.1138543364447394E-3</v>
      </c>
      <c r="AF34" s="46">
        <f>X!AF34/X!AF$49</f>
        <v>9.9028279383064929E-5</v>
      </c>
      <c r="AG34" s="46">
        <f>X!AG34/X!AG$49</f>
        <v>1.3239580739766559E-6</v>
      </c>
      <c r="AH34" s="46">
        <f>X!AH34/X!AH$49</f>
        <v>9.8847998290910383E-5</v>
      </c>
      <c r="AI34" s="46">
        <f>X!AI34/X!AI$49</f>
        <v>0</v>
      </c>
      <c r="AJ34" s="46">
        <f>X!AJ34/X!AJ$49</f>
        <v>5.3033968726957817E-4</v>
      </c>
      <c r="AK34" s="46">
        <f>X!AK34/X!AK$49</f>
        <v>6.1731847618368585E-4</v>
      </c>
      <c r="AL34" s="46">
        <f>X!AL34/X!AL$49</f>
        <v>0</v>
      </c>
      <c r="AM34" s="47">
        <f>X!AM34/X!AM$49</f>
        <v>2.4588424223074292E-3</v>
      </c>
      <c r="AN34" s="48">
        <f>X!AN34/X!AN$49</f>
        <v>4.7736431779161261E-4</v>
      </c>
      <c r="AO34" s="49"/>
    </row>
    <row r="35" spans="1:41" s="64" customFormat="1" ht="17" customHeight="1" x14ac:dyDescent="0.2">
      <c r="A35" s="44" t="s">
        <v>32</v>
      </c>
      <c r="B35" s="90" t="s">
        <v>87</v>
      </c>
      <c r="C35" s="46">
        <f>X!C35/X!C$49</f>
        <v>0</v>
      </c>
      <c r="D35" s="46">
        <f>X!D35/X!D$49</f>
        <v>0</v>
      </c>
      <c r="E35" s="46">
        <f>X!E35/X!E$49</f>
        <v>0</v>
      </c>
      <c r="F35" s="46">
        <f>X!F35/X!F$49</f>
        <v>0</v>
      </c>
      <c r="G35" s="46">
        <f>X!G35/X!G$49</f>
        <v>1.3039987368010634E-6</v>
      </c>
      <c r="H35" s="46">
        <f>X!H35/X!H$49</f>
        <v>5.9318959182043498E-6</v>
      </c>
      <c r="I35" s="46">
        <f>X!I35/X!I$49</f>
        <v>0</v>
      </c>
      <c r="J35" s="46">
        <f>X!J35/X!J$49</f>
        <v>5.1186226977604158E-7</v>
      </c>
      <c r="K35" s="46">
        <f>X!K35/X!K$49</f>
        <v>0</v>
      </c>
      <c r="L35" s="46">
        <f>X!L35/X!L$49</f>
        <v>1.548517147580645E-6</v>
      </c>
      <c r="M35" s="46">
        <f>X!M35/X!M$49</f>
        <v>0</v>
      </c>
      <c r="N35" s="46">
        <f>X!N35/X!N$49</f>
        <v>0</v>
      </c>
      <c r="O35" s="46">
        <f>X!O35/X!O$49</f>
        <v>0</v>
      </c>
      <c r="P35" s="46">
        <f>X!P35/X!P$49</f>
        <v>0</v>
      </c>
      <c r="Q35" s="46">
        <f>X!Q35/X!Q$49</f>
        <v>0</v>
      </c>
      <c r="R35" s="46">
        <f>X!R35/X!R$49</f>
        <v>0</v>
      </c>
      <c r="S35" s="46">
        <f>X!S35/X!S$49</f>
        <v>0</v>
      </c>
      <c r="T35" s="46">
        <f>X!T35/X!T$49</f>
        <v>0</v>
      </c>
      <c r="U35" s="46">
        <f>X!U35/X!U$49</f>
        <v>0</v>
      </c>
      <c r="V35" s="46">
        <f>X!V35/X!V$49</f>
        <v>3.3560907628413376E-6</v>
      </c>
      <c r="W35" s="46">
        <f>X!W35/X!W$49</f>
        <v>1.2244380024324132E-6</v>
      </c>
      <c r="X35" s="46">
        <f>X!X35/X!X$49</f>
        <v>8.6658946605506286E-7</v>
      </c>
      <c r="Y35" s="46">
        <f>X!Y35/X!Y$49</f>
        <v>9.0858844201087782E-5</v>
      </c>
      <c r="Z35" s="46">
        <f>X!Z35/X!Z$49</f>
        <v>0</v>
      </c>
      <c r="AA35" s="46">
        <f>X!AA35/X!AA$49</f>
        <v>1.8886424364689407E-5</v>
      </c>
      <c r="AB35" s="46">
        <f>X!AB35/X!AB$49</f>
        <v>1.0645476181816646E-4</v>
      </c>
      <c r="AC35" s="46">
        <f>X!AC35/X!AC$49</f>
        <v>1.0739709729844541E-5</v>
      </c>
      <c r="AD35" s="46">
        <f>X!AD35/X!AD$49</f>
        <v>6.4047571099763224E-4</v>
      </c>
      <c r="AE35" s="46">
        <f>X!AE35/X!AE$49</f>
        <v>2.7959785368398556E-4</v>
      </c>
      <c r="AF35" s="46">
        <f>X!AF35/X!AF$49</f>
        <v>1.5742481985112543E-5</v>
      </c>
      <c r="AG35" s="46">
        <f>X!AG35/X!AG$49</f>
        <v>1.6799787625002216E-5</v>
      </c>
      <c r="AH35" s="46">
        <f>X!AH35/X!AH$49</f>
        <v>1.5610354052949605E-2</v>
      </c>
      <c r="AI35" s="46">
        <f>X!AI35/X!AI$49</f>
        <v>5.6564416375166824E-6</v>
      </c>
      <c r="AJ35" s="46">
        <f>X!AJ35/X!AJ$49</f>
        <v>2.1903912902185199E-5</v>
      </c>
      <c r="AK35" s="46">
        <f>X!AK35/X!AK$49</f>
        <v>3.1599143173891762E-4</v>
      </c>
      <c r="AL35" s="46">
        <f>X!AL35/X!AL$49</f>
        <v>0</v>
      </c>
      <c r="AM35" s="47">
        <f>X!AM35/X!AM$49</f>
        <v>1.2914839833097808E-4</v>
      </c>
      <c r="AN35" s="48">
        <f>X!AN35/X!AN$49</f>
        <v>8.0275639060391581E-4</v>
      </c>
      <c r="AO35" s="49"/>
    </row>
    <row r="36" spans="1:41" s="64" customFormat="1" ht="17" customHeight="1" x14ac:dyDescent="0.2">
      <c r="A36" s="44" t="s">
        <v>33</v>
      </c>
      <c r="B36" s="90" t="s">
        <v>88</v>
      </c>
      <c r="C36" s="46">
        <f>X!C36/X!C$49</f>
        <v>2.6077414062795389E-3</v>
      </c>
      <c r="D36" s="46">
        <f>X!D36/X!D$49</f>
        <v>2.1470994418925186E-3</v>
      </c>
      <c r="E36" s="46">
        <f>X!E36/X!E$49</f>
        <v>1.2370527538825274E-3</v>
      </c>
      <c r="F36" s="46">
        <f>X!F36/X!F$49</f>
        <v>9.7563972775741015E-4</v>
      </c>
      <c r="G36" s="46">
        <f>X!G36/X!G$49</f>
        <v>4.97075167600237E-4</v>
      </c>
      <c r="H36" s="46">
        <f>X!H36/X!H$49</f>
        <v>1.0986177589712698E-3</v>
      </c>
      <c r="I36" s="46">
        <f>X!I36/X!I$49</f>
        <v>1.8595857328433348E-4</v>
      </c>
      <c r="J36" s="46">
        <f>X!J36/X!J$49</f>
        <v>4.5928102210476997E-4</v>
      </c>
      <c r="K36" s="46">
        <f>X!K36/X!K$49</f>
        <v>6.1913378683745609E-4</v>
      </c>
      <c r="L36" s="46">
        <f>X!L36/X!L$49</f>
        <v>5.7567574486494294E-4</v>
      </c>
      <c r="M36" s="46">
        <f>X!M36/X!M$49</f>
        <v>1.1113982216850371E-3</v>
      </c>
      <c r="N36" s="46">
        <f>X!N36/X!N$49</f>
        <v>2.5294120032376291E-4</v>
      </c>
      <c r="O36" s="46">
        <f>X!O36/X!O$49</f>
        <v>2.1166692960187241E-3</v>
      </c>
      <c r="P36" s="46">
        <f>X!P36/X!P$49</f>
        <v>5.6993645267037335E-4</v>
      </c>
      <c r="Q36" s="46">
        <f>X!Q36/X!Q$49</f>
        <v>5.2091768258827104E-4</v>
      </c>
      <c r="R36" s="46">
        <f>X!R36/X!R$49</f>
        <v>2.827944415754985E-4</v>
      </c>
      <c r="S36" s="46">
        <f>X!S36/X!S$49</f>
        <v>2.635130307053669E-4</v>
      </c>
      <c r="T36" s="46">
        <f>X!T36/X!T$49</f>
        <v>1.5226009405705564E-4</v>
      </c>
      <c r="U36" s="46">
        <f>X!U36/X!U$49</f>
        <v>6.9332932934021804E-5</v>
      </c>
      <c r="V36" s="46">
        <f>X!V36/X!V$49</f>
        <v>8.8761741269313091E-4</v>
      </c>
      <c r="W36" s="46">
        <f>X!W36/X!W$49</f>
        <v>9.0201933328164555E-4</v>
      </c>
      <c r="X36" s="46">
        <f>X!X36/X!X$49</f>
        <v>2.0534969485344039E-3</v>
      </c>
      <c r="Y36" s="46">
        <f>X!Y36/X!Y$49</f>
        <v>6.4034621761136501E-3</v>
      </c>
      <c r="Z36" s="46">
        <f>X!Z36/X!Z$49</f>
        <v>1.946061479667328E-3</v>
      </c>
      <c r="AA36" s="46">
        <f>X!AA36/X!AA$49</f>
        <v>5.5119249356375664E-4</v>
      </c>
      <c r="AB36" s="46">
        <f>X!AB36/X!AB$49</f>
        <v>3.3684021484012027E-3</v>
      </c>
      <c r="AC36" s="46">
        <f>X!AC36/X!AC$49</f>
        <v>2.2707325247695308E-4</v>
      </c>
      <c r="AD36" s="46">
        <f>X!AD36/X!AD$49</f>
        <v>1.2176692698672752E-3</v>
      </c>
      <c r="AE36" s="46">
        <f>X!AE36/X!AE$49</f>
        <v>9.2914535772451368E-4</v>
      </c>
      <c r="AF36" s="46">
        <f>X!AF36/X!AF$49</f>
        <v>1.6389294175864115E-6</v>
      </c>
      <c r="AG36" s="46">
        <f>X!AG36/X!AG$49</f>
        <v>3.5587095049298633E-3</v>
      </c>
      <c r="AH36" s="46">
        <f>X!AH36/X!AH$49</f>
        <v>1.0929591659366229E-3</v>
      </c>
      <c r="AI36" s="46">
        <f>X!AI36/X!AI$49</f>
        <v>0</v>
      </c>
      <c r="AJ36" s="46">
        <f>X!AJ36/X!AJ$49</f>
        <v>1.8487552165625054E-3</v>
      </c>
      <c r="AK36" s="46">
        <f>X!AK36/X!AK$49</f>
        <v>2.2848772160786197E-3</v>
      </c>
      <c r="AL36" s="46">
        <f>X!AL36/X!AL$49</f>
        <v>0</v>
      </c>
      <c r="AM36" s="47">
        <f>X!AM36/X!AM$49</f>
        <v>2.364466102894978E-4</v>
      </c>
      <c r="AN36" s="48">
        <f>X!AN36/X!AN$49</f>
        <v>9.3649384429038158E-4</v>
      </c>
      <c r="AO36" s="49"/>
    </row>
    <row r="37" spans="1:41" s="64" customFormat="1" ht="17" customHeight="1" x14ac:dyDescent="0.2">
      <c r="A37" s="44" t="s">
        <v>34</v>
      </c>
      <c r="B37" s="90" t="s">
        <v>89</v>
      </c>
      <c r="C37" s="46">
        <f>X!C37/X!C$49</f>
        <v>1.9592024786481647E-2</v>
      </c>
      <c r="D37" s="46">
        <f>X!D37/X!D$49</f>
        <v>3.3434897861175851E-2</v>
      </c>
      <c r="E37" s="46">
        <f>X!E37/X!E$49</f>
        <v>3.8983679634923045E-2</v>
      </c>
      <c r="F37" s="46">
        <f>X!F37/X!F$49</f>
        <v>2.9211680734454359E-2</v>
      </c>
      <c r="G37" s="46">
        <f>X!G37/X!G$49</f>
        <v>2.453243054090997E-2</v>
      </c>
      <c r="H37" s="46">
        <f>X!H37/X!H$49</f>
        <v>5.9975177454182897E-2</v>
      </c>
      <c r="I37" s="46">
        <f>X!I37/X!I$49</f>
        <v>6.0730715169912781E-3</v>
      </c>
      <c r="J37" s="46">
        <f>X!J37/X!J$49</f>
        <v>4.3844996380041711E-2</v>
      </c>
      <c r="K37" s="46">
        <f>X!K37/X!K$49</f>
        <v>5.7000427717735572E-2</v>
      </c>
      <c r="L37" s="46">
        <f>X!L37/X!L$49</f>
        <v>1.2184105551199573E-2</v>
      </c>
      <c r="M37" s="46">
        <f>X!M37/X!M$49</f>
        <v>2.6096621214581169E-2</v>
      </c>
      <c r="N37" s="46">
        <f>X!N37/X!N$49</f>
        <v>2.9737903553616076E-2</v>
      </c>
      <c r="O37" s="46">
        <f>X!O37/X!O$49</f>
        <v>5.2533054644653604E-2</v>
      </c>
      <c r="P37" s="46">
        <f>X!P37/X!P$49</f>
        <v>3.6334767576247547E-2</v>
      </c>
      <c r="Q37" s="46">
        <f>X!Q37/X!Q$49</f>
        <v>3.8340683342284618E-2</v>
      </c>
      <c r="R37" s="46">
        <f>X!R37/X!R$49</f>
        <v>5.1247641616924224E-2</v>
      </c>
      <c r="S37" s="46">
        <f>X!S37/X!S$49</f>
        <v>3.8999669397338947E-2</v>
      </c>
      <c r="T37" s="46">
        <f>X!T37/X!T$49</f>
        <v>4.21686271483716E-2</v>
      </c>
      <c r="U37" s="46">
        <f>X!U37/X!U$49</f>
        <v>3.0473262674716148E-2</v>
      </c>
      <c r="V37" s="46">
        <f>X!V37/X!V$49</f>
        <v>3.8481538976207687E-2</v>
      </c>
      <c r="W37" s="46">
        <f>X!W37/X!W$49</f>
        <v>9.7808079877579959E-2</v>
      </c>
      <c r="X37" s="46">
        <f>X!X37/X!X$49</f>
        <v>6.4522108513581117E-2</v>
      </c>
      <c r="Y37" s="46">
        <f>X!Y37/X!Y$49</f>
        <v>0.18150935451064684</v>
      </c>
      <c r="Z37" s="46">
        <f>X!Z37/X!Z$49</f>
        <v>6.0372410543533636E-2</v>
      </c>
      <c r="AA37" s="46">
        <f>X!AA37/X!AA$49</f>
        <v>7.5167006766185346E-2</v>
      </c>
      <c r="AB37" s="46">
        <f>X!AB37/X!AB$49</f>
        <v>0.12110354583353092</v>
      </c>
      <c r="AC37" s="46">
        <f>X!AC37/X!AC$49</f>
        <v>2.6369133311899898E-2</v>
      </c>
      <c r="AD37" s="46">
        <f>X!AD37/X!AD$49</f>
        <v>0.11923498128664674</v>
      </c>
      <c r="AE37" s="46">
        <f>X!AE37/X!AE$49</f>
        <v>0.16448012797398917</v>
      </c>
      <c r="AF37" s="46">
        <f>X!AF37/X!AF$49</f>
        <v>8.5918161787327516E-2</v>
      </c>
      <c r="AG37" s="46">
        <f>X!AG37/X!AG$49</f>
        <v>0.10774448986335593</v>
      </c>
      <c r="AH37" s="46">
        <f>X!AH37/X!AH$49</f>
        <v>4.6158473254583575E-2</v>
      </c>
      <c r="AI37" s="46">
        <f>X!AI37/X!AI$49</f>
        <v>7.5018420917766504E-2</v>
      </c>
      <c r="AJ37" s="46">
        <f>X!AJ37/X!AJ$49</f>
        <v>0.14591756496366559</v>
      </c>
      <c r="AK37" s="46">
        <f>X!AK37/X!AK$49</f>
        <v>3.7108629576416134E-2</v>
      </c>
      <c r="AL37" s="46">
        <f>X!AL37/X!AL$49</f>
        <v>0</v>
      </c>
      <c r="AM37" s="47">
        <f>X!AM37/X!AM$49</f>
        <v>2.8282641889063698E-2</v>
      </c>
      <c r="AN37" s="48">
        <f>X!AN37/X!AN$49</f>
        <v>6.323270346910613E-2</v>
      </c>
      <c r="AO37" s="49"/>
    </row>
    <row r="38" spans="1:41" s="64" customFormat="1" ht="17" customHeight="1" x14ac:dyDescent="0.2">
      <c r="A38" s="44" t="s">
        <v>35</v>
      </c>
      <c r="B38" s="90" t="s">
        <v>90</v>
      </c>
      <c r="C38" s="46">
        <f>X!C38/X!C$49</f>
        <v>1.6165942771259288E-3</v>
      </c>
      <c r="D38" s="46">
        <f>X!D38/X!D$49</f>
        <v>2.3333613698459167E-4</v>
      </c>
      <c r="E38" s="46">
        <f>X!E38/X!E$49</f>
        <v>2.8456555074339292E-4</v>
      </c>
      <c r="F38" s="46">
        <f>X!F38/X!F$49</f>
        <v>1.6054741912505105E-4</v>
      </c>
      <c r="G38" s="46">
        <f>X!G38/X!G$49</f>
        <v>1.0694913950487819E-4</v>
      </c>
      <c r="H38" s="46">
        <f>X!H38/X!H$49</f>
        <v>2.0245414452796463E-4</v>
      </c>
      <c r="I38" s="46">
        <f>X!I38/X!I$49</f>
        <v>5.0184145438670648E-5</v>
      </c>
      <c r="J38" s="46">
        <f>X!J38/X!J$49</f>
        <v>9.715974716409738E-5</v>
      </c>
      <c r="K38" s="46">
        <f>X!K38/X!K$49</f>
        <v>6.943403673226043E-4</v>
      </c>
      <c r="L38" s="46">
        <f>X!L38/X!L$49</f>
        <v>6.1407897012494289E-5</v>
      </c>
      <c r="M38" s="46">
        <f>X!M38/X!M$49</f>
        <v>7.6146732837674712E-5</v>
      </c>
      <c r="N38" s="46">
        <f>X!N38/X!N$49</f>
        <v>1.1084201801599657E-4</v>
      </c>
      <c r="O38" s="46">
        <f>X!O38/X!O$49</f>
        <v>1.4939035053238719E-4</v>
      </c>
      <c r="P38" s="46">
        <f>X!P38/X!P$49</f>
        <v>1.0628912679079107E-4</v>
      </c>
      <c r="Q38" s="46">
        <f>X!Q38/X!Q$49</f>
        <v>1.191975419805657E-4</v>
      </c>
      <c r="R38" s="46">
        <f>X!R38/X!R$49</f>
        <v>2.9005941674612763E-4</v>
      </c>
      <c r="S38" s="46">
        <f>X!S38/X!S$49</f>
        <v>1.2664087790535748E-4</v>
      </c>
      <c r="T38" s="46">
        <f>X!T38/X!T$49</f>
        <v>1.3559343673590939E-4</v>
      </c>
      <c r="U38" s="46">
        <f>X!U38/X!U$49</f>
        <v>9.0801916709917543E-5</v>
      </c>
      <c r="V38" s="46">
        <f>X!V38/X!V$49</f>
        <v>1.9169535374195438E-4</v>
      </c>
      <c r="W38" s="46">
        <f>X!W38/X!W$49</f>
        <v>2.9534670104095672E-4</v>
      </c>
      <c r="X38" s="46">
        <f>X!X38/X!X$49</f>
        <v>9.8002149881299322E-5</v>
      </c>
      <c r="Y38" s="46">
        <f>X!Y38/X!Y$49</f>
        <v>4.7635446489555501E-4</v>
      </c>
      <c r="Z38" s="46">
        <f>X!Z38/X!Z$49</f>
        <v>7.0727664144007289E-5</v>
      </c>
      <c r="AA38" s="46">
        <f>X!AA38/X!AA$49</f>
        <v>6.8555064607327631E-4</v>
      </c>
      <c r="AB38" s="46">
        <f>X!AB38/X!AB$49</f>
        <v>2.7386340065642216E-4</v>
      </c>
      <c r="AC38" s="46">
        <f>X!AC38/X!AC$49</f>
        <v>7.8292967978150748E-4</v>
      </c>
      <c r="AD38" s="46">
        <f>X!AD38/X!AD$49</f>
        <v>6.7449262484238438E-4</v>
      </c>
      <c r="AE38" s="46">
        <f>X!AE38/X!AE$49</f>
        <v>7.2791363754925696E-3</v>
      </c>
      <c r="AF38" s="46">
        <f>X!AF38/X!AF$49</f>
        <v>4.1452409652416284E-4</v>
      </c>
      <c r="AG38" s="46">
        <f>X!AG38/X!AG$49</f>
        <v>8.6237656379053243E-3</v>
      </c>
      <c r="AH38" s="46">
        <f>X!AH38/X!AH$49</f>
        <v>2.2915400650002742E-2</v>
      </c>
      <c r="AI38" s="46">
        <f>X!AI38/X!AI$49</f>
        <v>2.3768555173068026E-3</v>
      </c>
      <c r="AJ38" s="46">
        <f>X!AJ38/X!AJ$49</f>
        <v>2.362336519455297E-3</v>
      </c>
      <c r="AK38" s="46">
        <f>X!AK38/X!AK$49</f>
        <v>1.2025834022652782E-2</v>
      </c>
      <c r="AL38" s="46">
        <f>X!AL38/X!AL$49</f>
        <v>0</v>
      </c>
      <c r="AM38" s="47">
        <f>X!AM38/X!AM$49</f>
        <v>3.4175595719027024E-3</v>
      </c>
      <c r="AN38" s="48">
        <f>X!AN38/X!AN$49</f>
        <v>2.5090405631767614E-3</v>
      </c>
      <c r="AO38" s="49"/>
    </row>
    <row r="39" spans="1:41" s="64" customFormat="1" ht="17" customHeight="1" x14ac:dyDescent="0.2">
      <c r="A39" s="44" t="s">
        <v>36</v>
      </c>
      <c r="B39" s="90" t="s">
        <v>91</v>
      </c>
      <c r="C39" s="46">
        <f>X!C39/X!C$49</f>
        <v>3.85563482301465E-4</v>
      </c>
      <c r="D39" s="46">
        <f>X!D39/X!D$49</f>
        <v>1.0965441832828224E-3</v>
      </c>
      <c r="E39" s="46">
        <f>X!E39/X!E$49</f>
        <v>7.9665366440052085E-4</v>
      </c>
      <c r="F39" s="46">
        <f>X!F39/X!F$49</f>
        <v>1.0320691952781119E-3</v>
      </c>
      <c r="G39" s="46">
        <f>X!G39/X!G$49</f>
        <v>7.3687694031396636E-4</v>
      </c>
      <c r="H39" s="46">
        <f>X!H39/X!H$49</f>
        <v>6.9442885708733239E-4</v>
      </c>
      <c r="I39" s="46">
        <f>X!I39/X!I$49</f>
        <v>2.6493519365724932E-5</v>
      </c>
      <c r="J39" s="46">
        <f>X!J39/X!J$49</f>
        <v>1.7040645393493769E-4</v>
      </c>
      <c r="K39" s="46">
        <f>X!K39/X!K$49</f>
        <v>1.0881993889449934E-3</v>
      </c>
      <c r="L39" s="46">
        <f>X!L39/X!L$49</f>
        <v>1.6220504995270602E-4</v>
      </c>
      <c r="M39" s="46">
        <f>X!M39/X!M$49</f>
        <v>3.3611835621350411E-4</v>
      </c>
      <c r="N39" s="46">
        <f>X!N39/X!N$49</f>
        <v>4.4497760843321933E-4</v>
      </c>
      <c r="O39" s="46">
        <f>X!O39/X!O$49</f>
        <v>1.0893085658063943E-3</v>
      </c>
      <c r="P39" s="46">
        <f>X!P39/X!P$49</f>
        <v>1.1304679625366736E-3</v>
      </c>
      <c r="Q39" s="46">
        <f>X!Q39/X!Q$49</f>
        <v>4.8848266398053574E-4</v>
      </c>
      <c r="R39" s="46">
        <f>X!R39/X!R$49</f>
        <v>1.7933163434814116E-3</v>
      </c>
      <c r="S39" s="46">
        <f>X!S39/X!S$49</f>
        <v>9.1847868828590193E-4</v>
      </c>
      <c r="T39" s="46">
        <f>X!T39/X!T$49</f>
        <v>8.664763947466732E-4</v>
      </c>
      <c r="U39" s="46">
        <f>X!U39/X!U$49</f>
        <v>2.7741889657982512E-4</v>
      </c>
      <c r="V39" s="46">
        <f>X!V39/X!V$49</f>
        <v>9.7378495937776701E-4</v>
      </c>
      <c r="W39" s="46">
        <f>X!W39/X!W$49</f>
        <v>6.4679994797395399E-4</v>
      </c>
      <c r="X39" s="46">
        <f>X!X39/X!X$49</f>
        <v>4.903829424484673E-5</v>
      </c>
      <c r="Y39" s="46">
        <f>X!Y39/X!Y$49</f>
        <v>1.1719879710093033E-3</v>
      </c>
      <c r="Z39" s="46">
        <f>X!Z39/X!Z$49</f>
        <v>2.8432341376368343E-3</v>
      </c>
      <c r="AA39" s="46">
        <f>X!AA39/X!AA$49</f>
        <v>1.9211627795336162E-3</v>
      </c>
      <c r="AB39" s="46">
        <f>X!AB39/X!AB$49</f>
        <v>3.2731985068358612E-3</v>
      </c>
      <c r="AC39" s="46">
        <f>X!AC39/X!AC$49</f>
        <v>3.4560690169121132E-4</v>
      </c>
      <c r="AD39" s="46">
        <f>X!AD39/X!AD$49</f>
        <v>2.0801568460110174E-3</v>
      </c>
      <c r="AE39" s="46">
        <f>X!AE39/X!AE$49</f>
        <v>1.5726386139034794E-3</v>
      </c>
      <c r="AF39" s="46">
        <f>X!AF39/X!AF$49</f>
        <v>2.8041117512008561E-3</v>
      </c>
      <c r="AG39" s="46">
        <f>X!AG39/X!AG$49</f>
        <v>5.0084337742868678E-3</v>
      </c>
      <c r="AH39" s="46">
        <f>X!AH39/X!AH$49</f>
        <v>2.3865575148513327E-3</v>
      </c>
      <c r="AI39" s="46">
        <f>X!AI39/X!AI$49</f>
        <v>4.4737129141878273E-3</v>
      </c>
      <c r="AJ39" s="46">
        <f>X!AJ39/X!AJ$49</f>
        <v>1.5696983328054319E-3</v>
      </c>
      <c r="AK39" s="46">
        <f>X!AK39/X!AK$49</f>
        <v>1.6702430263875853E-3</v>
      </c>
      <c r="AL39" s="46">
        <f>X!AL39/X!AL$49</f>
        <v>0</v>
      </c>
      <c r="AM39" s="47">
        <f>X!AM39/X!AM$49</f>
        <v>1.1583199465310906E-4</v>
      </c>
      <c r="AN39" s="48">
        <f>X!AN39/X!AN$49</f>
        <v>1.2500206808088684E-3</v>
      </c>
      <c r="AO39" s="49"/>
    </row>
    <row r="40" spans="1:41" s="64" customFormat="1" ht="17" customHeight="1" x14ac:dyDescent="0.2">
      <c r="A40" s="44" t="s">
        <v>37</v>
      </c>
      <c r="B40" s="90" t="s">
        <v>92</v>
      </c>
      <c r="C40" s="46">
        <f>X!C40/X!C$49</f>
        <v>6.8526391932224786E-3</v>
      </c>
      <c r="D40" s="46">
        <f>X!D40/X!D$49</f>
        <v>7.420631798289049E-3</v>
      </c>
      <c r="E40" s="46">
        <f>X!E40/X!E$49</f>
        <v>3.8542305742890891E-3</v>
      </c>
      <c r="F40" s="46">
        <f>X!F40/X!F$49</f>
        <v>2.2352646860140479E-3</v>
      </c>
      <c r="G40" s="46">
        <f>X!G40/X!G$49</f>
        <v>2.8575988458454252E-3</v>
      </c>
      <c r="H40" s="46">
        <f>X!H40/X!H$49</f>
        <v>1.066368028323468E-3</v>
      </c>
      <c r="I40" s="46">
        <f>X!I40/X!I$49</f>
        <v>1.0374911605609573E-3</v>
      </c>
      <c r="J40" s="46">
        <f>X!J40/X!J$49</f>
        <v>2.4616951818584878E-3</v>
      </c>
      <c r="K40" s="46">
        <f>X!K40/X!K$49</f>
        <v>9.9331437806231306E-3</v>
      </c>
      <c r="L40" s="46">
        <f>X!L40/X!L$49</f>
        <v>6.6874795384936651E-3</v>
      </c>
      <c r="M40" s="46">
        <f>X!M40/X!M$49</f>
        <v>3.4999148160444614E-3</v>
      </c>
      <c r="N40" s="46">
        <f>X!N40/X!N$49</f>
        <v>5.9042137851739035E-3</v>
      </c>
      <c r="O40" s="46">
        <f>X!O40/X!O$49</f>
        <v>7.9490887251983233E-3</v>
      </c>
      <c r="P40" s="46">
        <f>X!P40/X!P$49</f>
        <v>5.1186578975964377E-3</v>
      </c>
      <c r="Q40" s="46">
        <f>X!Q40/X!Q$49</f>
        <v>2.3404019048831964E-3</v>
      </c>
      <c r="R40" s="46">
        <f>X!R40/X!R$49</f>
        <v>4.3425101657437309E-4</v>
      </c>
      <c r="S40" s="46">
        <f>X!S40/X!S$49</f>
        <v>4.546909590917486E-3</v>
      </c>
      <c r="T40" s="46">
        <f>X!T40/X!T$49</f>
        <v>3.0323136896101641E-3</v>
      </c>
      <c r="U40" s="46">
        <f>X!U40/X!U$49</f>
        <v>7.6145510909982127E-4</v>
      </c>
      <c r="V40" s="46">
        <f>X!V40/X!V$49</f>
        <v>1.7705854852915778E-3</v>
      </c>
      <c r="W40" s="46">
        <f>X!W40/X!W$49</f>
        <v>1.4623206444307283E-2</v>
      </c>
      <c r="X40" s="46">
        <f>X!X40/X!X$49</f>
        <v>3.0252780933981665E-3</v>
      </c>
      <c r="Y40" s="46">
        <f>X!Y40/X!Y$49</f>
        <v>7.9503622021943471E-3</v>
      </c>
      <c r="Z40" s="46">
        <f>X!Z40/X!Z$49</f>
        <v>5.271898706941525E-3</v>
      </c>
      <c r="AA40" s="46">
        <f>X!AA40/X!AA$49</f>
        <v>4.6397990985415465E-3</v>
      </c>
      <c r="AB40" s="46">
        <f>X!AB40/X!AB$49</f>
        <v>1.014491874814593E-2</v>
      </c>
      <c r="AC40" s="46">
        <f>X!AC40/X!AC$49</f>
        <v>3.4702861859521074E-3</v>
      </c>
      <c r="AD40" s="46">
        <f>X!AD40/X!AD$49</f>
        <v>3.8966830654402398E-3</v>
      </c>
      <c r="AE40" s="46">
        <f>X!AE40/X!AE$49</f>
        <v>3.8001753196702055E-3</v>
      </c>
      <c r="AF40" s="46">
        <f>X!AF40/X!AF$49</f>
        <v>1.7556031651644744E-4</v>
      </c>
      <c r="AG40" s="46">
        <f>X!AG40/X!AG$49</f>
        <v>3.4435694902165918E-3</v>
      </c>
      <c r="AH40" s="46">
        <f>X!AH40/X!AH$49</f>
        <v>2.4190419315199374E-3</v>
      </c>
      <c r="AI40" s="46">
        <f>X!AI40/X!AI$49</f>
        <v>1.222491207981498E-2</v>
      </c>
      <c r="AJ40" s="46">
        <f>X!AJ40/X!AJ$49</f>
        <v>3.4238241775609145E-3</v>
      </c>
      <c r="AK40" s="46">
        <f>X!AK40/X!AK$49</f>
        <v>2.8331605551210472E-3</v>
      </c>
      <c r="AL40" s="46">
        <f>X!AL40/X!AL$49</f>
        <v>4.8984919719003794E-4</v>
      </c>
      <c r="AM40" s="47">
        <f>X!AM40/X!AM$49</f>
        <v>0</v>
      </c>
      <c r="AN40" s="48">
        <f>X!AN40/X!AN$49</f>
        <v>3.841610682273323E-3</v>
      </c>
      <c r="AO40" s="49"/>
    </row>
    <row r="41" spans="1:41" s="64" customFormat="1" ht="17" customHeight="1" x14ac:dyDescent="0.2">
      <c r="A41" s="50" t="s">
        <v>38</v>
      </c>
      <c r="B41" s="93" t="s">
        <v>93</v>
      </c>
      <c r="C41" s="51">
        <f>X!C41/X!C$49</f>
        <v>0.51199461319272255</v>
      </c>
      <c r="D41" s="51">
        <f>X!D41/X!D$49</f>
        <v>0.44054988645212406</v>
      </c>
      <c r="E41" s="51">
        <f>X!E41/X!E$49</f>
        <v>0.6542090905240131</v>
      </c>
      <c r="F41" s="51">
        <f>X!F41/X!F$49</f>
        <v>0.56257201995460993</v>
      </c>
      <c r="G41" s="51">
        <f>X!G41/X!G$49</f>
        <v>0.60700011392667663</v>
      </c>
      <c r="H41" s="51">
        <f>X!H41/X!H$49</f>
        <v>0.63261557377481803</v>
      </c>
      <c r="I41" s="51">
        <f>X!I41/X!I$49</f>
        <v>0.59554000731675916</v>
      </c>
      <c r="J41" s="51">
        <f>X!J41/X!J$49</f>
        <v>0.56171565332514684</v>
      </c>
      <c r="K41" s="51">
        <f>X!K41/X!K$49</f>
        <v>0.49344655148461491</v>
      </c>
      <c r="L41" s="51">
        <f>X!L41/X!L$49</f>
        <v>0.7133897000410212</v>
      </c>
      <c r="M41" s="51">
        <f>X!M41/X!M$49</f>
        <v>0.81399988120867317</v>
      </c>
      <c r="N41" s="51">
        <f>X!N41/X!N$49</f>
        <v>0.53160412137530721</v>
      </c>
      <c r="O41" s="51">
        <f>X!O41/X!O$49</f>
        <v>0.55615316317313246</v>
      </c>
      <c r="P41" s="51">
        <f>X!P41/X!P$49</f>
        <v>0.50004499315867745</v>
      </c>
      <c r="Q41" s="51">
        <f>X!Q41/X!Q$49</f>
        <v>0.60384052065193872</v>
      </c>
      <c r="R41" s="51">
        <f>X!R41/X!R$49</f>
        <v>0.60913006438064654</v>
      </c>
      <c r="S41" s="51">
        <f>X!S41/X!S$49</f>
        <v>0.66198214315334425</v>
      </c>
      <c r="T41" s="51">
        <f>X!T41/X!T$49</f>
        <v>0.69211550217816042</v>
      </c>
      <c r="U41" s="51">
        <f>X!U41/X!U$49</f>
        <v>0.78192820552204356</v>
      </c>
      <c r="V41" s="51">
        <f>X!V41/X!V$49</f>
        <v>0.53442741312219511</v>
      </c>
      <c r="W41" s="51">
        <f>X!W41/X!W$49</f>
        <v>0.51503197090501718</v>
      </c>
      <c r="X41" s="51">
        <f>X!X41/X!X$49</f>
        <v>0.5904617099100683</v>
      </c>
      <c r="Y41" s="51">
        <f>X!Y41/X!Y$49</f>
        <v>0.58146873560296541</v>
      </c>
      <c r="Z41" s="51">
        <f>X!Z41/X!Z$49</f>
        <v>0.35894290066253765</v>
      </c>
      <c r="AA41" s="51">
        <f>X!AA41/X!AA$49</f>
        <v>0.29359935947231497</v>
      </c>
      <c r="AB41" s="51">
        <f>X!AB41/X!AB$49</f>
        <v>0.37254972260243502</v>
      </c>
      <c r="AC41" s="51">
        <f>X!AC41/X!AC$49</f>
        <v>0.18924860063625018</v>
      </c>
      <c r="AD41" s="51">
        <f>X!AD41/X!AD$49</f>
        <v>0.4847028299825254</v>
      </c>
      <c r="AE41" s="51">
        <f>X!AE41/X!AE$49</f>
        <v>0.46542980530788758</v>
      </c>
      <c r="AF41" s="51">
        <f>X!AF41/X!AF$49</f>
        <v>0.27432418935891401</v>
      </c>
      <c r="AG41" s="51">
        <f>X!AG41/X!AG$49</f>
        <v>0.35746830169996158</v>
      </c>
      <c r="AH41" s="51">
        <f>X!AH41/X!AH$49</f>
        <v>0.40482565355579625</v>
      </c>
      <c r="AI41" s="51">
        <f>X!AI41/X!AI$49</f>
        <v>0.37973870527867304</v>
      </c>
      <c r="AJ41" s="51">
        <f>X!AJ41/X!AJ$49</f>
        <v>0.37089131521898272</v>
      </c>
      <c r="AK41" s="51">
        <f>X!AK41/X!AK$49</f>
        <v>0.4699688195481756</v>
      </c>
      <c r="AL41" s="51">
        <f>X!AL41/X!AL$49</f>
        <v>1</v>
      </c>
      <c r="AM41" s="52">
        <f>X!AM41/X!AM$49</f>
        <v>0.34997521753801131</v>
      </c>
      <c r="AN41" s="53">
        <f>X!AN41/X!AN$49</f>
        <v>0.51868410035951129</v>
      </c>
      <c r="AO41" s="49"/>
    </row>
    <row r="42" spans="1:41" s="64" customFormat="1" ht="17" customHeight="1" x14ac:dyDescent="0.2">
      <c r="A42" s="54" t="s">
        <v>39</v>
      </c>
      <c r="B42" s="144" t="s">
        <v>111</v>
      </c>
      <c r="C42" s="55">
        <f>X!C42/X!C$49</f>
        <v>4.6735059258794492E-3</v>
      </c>
      <c r="D42" s="55">
        <f>X!D42/X!D$49</f>
        <v>1.9531726931602666E-2</v>
      </c>
      <c r="E42" s="55">
        <f>X!E42/X!E$49</f>
        <v>5.2938435543889327E-3</v>
      </c>
      <c r="F42" s="55">
        <f>X!F42/X!F$49</f>
        <v>8.7997300566229741E-3</v>
      </c>
      <c r="G42" s="55">
        <f>X!G42/X!G$49</f>
        <v>1.0715558963070205E-2</v>
      </c>
      <c r="H42" s="55">
        <f>X!H42/X!H$49</f>
        <v>9.0980407921698279E-3</v>
      </c>
      <c r="I42" s="55">
        <f>X!I42/X!I$49</f>
        <v>2.0045004526353365E-3</v>
      </c>
      <c r="J42" s="55">
        <f>X!J42/X!J$49</f>
        <v>1.3310671992198209E-2</v>
      </c>
      <c r="K42" s="55">
        <f>X!K42/X!K$49</f>
        <v>1.1745671828643542E-2</v>
      </c>
      <c r="L42" s="55">
        <f>X!L42/X!L$49</f>
        <v>4.7875992540715112E-3</v>
      </c>
      <c r="M42" s="55">
        <f>X!M42/X!M$49</f>
        <v>7.3039796899357582E-3</v>
      </c>
      <c r="N42" s="55">
        <f>X!N42/X!N$49</f>
        <v>9.7553951341109273E-3</v>
      </c>
      <c r="O42" s="55">
        <f>X!O42/X!O$49</f>
        <v>1.0099692796641965E-2</v>
      </c>
      <c r="P42" s="55">
        <f>X!P42/X!P$49</f>
        <v>1.162252722835971E-2</v>
      </c>
      <c r="Q42" s="55">
        <f>X!Q42/X!Q$49</f>
        <v>1.4378970803468892E-2</v>
      </c>
      <c r="R42" s="55">
        <f>X!R42/X!R$49</f>
        <v>1.2223715671694637E-2</v>
      </c>
      <c r="S42" s="55">
        <f>X!S42/X!S$49</f>
        <v>1.0852871360466275E-2</v>
      </c>
      <c r="T42" s="55">
        <f>X!T42/X!T$49</f>
        <v>1.2808653963401421E-2</v>
      </c>
      <c r="U42" s="55">
        <f>X!U42/X!U$49</f>
        <v>5.0391472680794674E-3</v>
      </c>
      <c r="V42" s="55">
        <f>X!V42/X!V$49</f>
        <v>1.3103856383514004E-2</v>
      </c>
      <c r="W42" s="55">
        <f>X!W42/X!W$49</f>
        <v>1.2225428992007611E-2</v>
      </c>
      <c r="X42" s="55">
        <f>X!X42/X!X$49</f>
        <v>4.5168423294173971E-3</v>
      </c>
      <c r="Y42" s="55">
        <f>X!Y42/X!Y$49</f>
        <v>7.4636917438848441E-3</v>
      </c>
      <c r="Z42" s="55">
        <f>X!Z42/X!Z$49</f>
        <v>1.8038410148130974E-2</v>
      </c>
      <c r="AA42" s="55">
        <f>X!AA42/X!AA$49</f>
        <v>1.4341023252976037E-2</v>
      </c>
      <c r="AB42" s="55">
        <f>X!AB42/X!AB$49</f>
        <v>2.5304983462509655E-2</v>
      </c>
      <c r="AC42" s="55">
        <f>X!AC42/X!AC$49</f>
        <v>1.799179322945038E-3</v>
      </c>
      <c r="AD42" s="55">
        <f>X!AD42/X!AD$49</f>
        <v>8.1267521463474369E-3</v>
      </c>
      <c r="AE42" s="55">
        <f>X!AE42/X!AE$49</f>
        <v>7.1582958515899091E-3</v>
      </c>
      <c r="AF42" s="55">
        <f>X!AF42/X!AF$49</f>
        <v>8.6823441145106456E-3</v>
      </c>
      <c r="AG42" s="55">
        <f>X!AG42/X!AG$49</f>
        <v>2.6422209955346268E-3</v>
      </c>
      <c r="AH42" s="55">
        <f>X!AH42/X!AH$49</f>
        <v>7.9245018336662337E-3</v>
      </c>
      <c r="AI42" s="55">
        <f>X!AI42/X!AI$49</f>
        <v>3.5058684900490238E-2</v>
      </c>
      <c r="AJ42" s="55">
        <f>X!AJ42/X!AJ$49</f>
        <v>8.6612583773017122E-3</v>
      </c>
      <c r="AK42" s="55">
        <f>X!AK42/X!AK$49</f>
        <v>1.3996052651324862E-2</v>
      </c>
      <c r="AL42" s="55">
        <f>X!AL42/X!AL$49</f>
        <v>0</v>
      </c>
      <c r="AM42" s="56">
        <f>X!AM42/X!AM$49</f>
        <v>1.9978418389753356E-3</v>
      </c>
      <c r="AN42" s="57">
        <f>X!AN42/X!AN$49</f>
        <v>8.4745480306294366E-3</v>
      </c>
      <c r="AO42" s="49"/>
    </row>
    <row r="43" spans="1:41" s="64" customFormat="1" ht="17" customHeight="1" x14ac:dyDescent="0.2">
      <c r="A43" s="44" t="s">
        <v>110</v>
      </c>
      <c r="B43" s="90" t="s">
        <v>112</v>
      </c>
      <c r="C43" s="46">
        <f>X!C43/X!C$49</f>
        <v>0.20970307677628125</v>
      </c>
      <c r="D43" s="46">
        <f>X!D43/X!D$49</f>
        <v>0.2324406417286409</v>
      </c>
      <c r="E43" s="46">
        <f>X!E43/X!E$49</f>
        <v>0.1305328116479342</v>
      </c>
      <c r="F43" s="46">
        <f>X!F43/X!F$49</f>
        <v>0.27372529014008318</v>
      </c>
      <c r="G43" s="46">
        <f>X!G43/X!G$49</f>
        <v>0.19566902703456229</v>
      </c>
      <c r="H43" s="46">
        <f>X!H43/X!H$49</f>
        <v>0.10885058654143319</v>
      </c>
      <c r="I43" s="46">
        <f>X!I43/X!I$49</f>
        <v>1.2421591506939568E-2</v>
      </c>
      <c r="J43" s="46">
        <f>X!J43/X!J$49</f>
        <v>0.23186901992892289</v>
      </c>
      <c r="K43" s="46">
        <f>X!K43/X!K$49</f>
        <v>0.21147369150468021</v>
      </c>
      <c r="L43" s="46">
        <f>X!L43/X!L$49</f>
        <v>7.8041836287776167E-2</v>
      </c>
      <c r="M43" s="46">
        <f>X!M43/X!M$49</f>
        <v>0.15459651610026504</v>
      </c>
      <c r="N43" s="46">
        <f>X!N43/X!N$49</f>
        <v>0.26487690846225159</v>
      </c>
      <c r="O43" s="46">
        <f>X!O43/X!O$49</f>
        <v>0.24173107826400902</v>
      </c>
      <c r="P43" s="46">
        <f>X!P43/X!P$49</f>
        <v>0.33491991593727966</v>
      </c>
      <c r="Q43" s="46">
        <f>X!Q43/X!Q$49</f>
        <v>0.17722742294583207</v>
      </c>
      <c r="R43" s="46">
        <f>X!R43/X!R$49</f>
        <v>0.18429903496222419</v>
      </c>
      <c r="S43" s="46">
        <f>X!S43/X!S$49</f>
        <v>0.15825590959271282</v>
      </c>
      <c r="T43" s="46">
        <f>X!T43/X!T$49</f>
        <v>0.22482120761405722</v>
      </c>
      <c r="U43" s="46">
        <f>X!U43/X!U$49</f>
        <v>0.15080871062551934</v>
      </c>
      <c r="V43" s="46">
        <f>X!V43/X!V$49</f>
        <v>0.28645766316430771</v>
      </c>
      <c r="W43" s="46">
        <f>X!W43/X!W$49</f>
        <v>0.34274848857353918</v>
      </c>
      <c r="X43" s="46">
        <f>X!X43/X!X$49</f>
        <v>5.2283154446894603E-2</v>
      </c>
      <c r="Y43" s="46">
        <f>X!Y43/X!Y$49</f>
        <v>9.094150231866327E-2</v>
      </c>
      <c r="Z43" s="46">
        <f>X!Z43/X!Z$49</f>
        <v>0.46950972735282165</v>
      </c>
      <c r="AA43" s="46">
        <f>X!AA43/X!AA$49</f>
        <v>0.5118996264795812</v>
      </c>
      <c r="AB43" s="46">
        <f>X!AB43/X!AB$49</f>
        <v>0.35290551143569021</v>
      </c>
      <c r="AC43" s="46">
        <f>X!AC43/X!AC$49</f>
        <v>5.7733430434277519E-2</v>
      </c>
      <c r="AD43" s="46">
        <f>X!AD43/X!AD$49</f>
        <v>0.322269642230259</v>
      </c>
      <c r="AE43" s="46">
        <f>X!AE43/X!AE$49</f>
        <v>0.24956881701005695</v>
      </c>
      <c r="AF43" s="46">
        <f>X!AF43/X!AF$49</f>
        <v>0.34565265542479912</v>
      </c>
      <c r="AG43" s="46">
        <f>X!AG43/X!AG$49</f>
        <v>0.47135991992099924</v>
      </c>
      <c r="AH43" s="46">
        <f>X!AH43/X!AH$49</f>
        <v>0.49753954285666213</v>
      </c>
      <c r="AI43" s="46">
        <f>X!AI43/X!AI$49</f>
        <v>0.53301026078513036</v>
      </c>
      <c r="AJ43" s="46">
        <f>X!AJ43/X!AJ$49</f>
        <v>0.42221740596931168</v>
      </c>
      <c r="AK43" s="46">
        <f>X!AK43/X!AK$49</f>
        <v>0.30945050282722553</v>
      </c>
      <c r="AL43" s="46">
        <f>X!AL43/X!AL$49</f>
        <v>0</v>
      </c>
      <c r="AM43" s="47">
        <f>X!AM43/X!AM$49</f>
        <v>6.0152214252022296E-3</v>
      </c>
      <c r="AN43" s="48">
        <f>X!AN43/X!AN$49</f>
        <v>0.26586296408332788</v>
      </c>
      <c r="AO43" s="49"/>
    </row>
    <row r="44" spans="1:41" s="64" customFormat="1" ht="17" customHeight="1" x14ac:dyDescent="0.2">
      <c r="A44" s="44" t="s">
        <v>113</v>
      </c>
      <c r="B44" s="90" t="s">
        <v>114</v>
      </c>
      <c r="C44" s="46">
        <f>X!C44/X!C$49</f>
        <v>0.1454124951428748</v>
      </c>
      <c r="D44" s="46">
        <f>X!D44/X!D$49</f>
        <v>0.15790588956689014</v>
      </c>
      <c r="E44" s="46">
        <f>X!E44/X!E$49</f>
        <v>9.2423677248783032E-2</v>
      </c>
      <c r="F44" s="46">
        <f>X!F44/X!F$49</f>
        <v>2.3045703959871711E-2</v>
      </c>
      <c r="G44" s="46">
        <f>X!G44/X!G$49</f>
        <v>8.4226794839589392E-2</v>
      </c>
      <c r="H44" s="46">
        <f>X!H44/X!H$49</f>
        <v>9.7006950500905853E-2</v>
      </c>
      <c r="I44" s="46">
        <f>X!I44/X!I$49</f>
        <v>8.899624894163187E-2</v>
      </c>
      <c r="J44" s="46">
        <f>X!J44/X!J$49</f>
        <v>6.4518784161969309E-2</v>
      </c>
      <c r="K44" s="46">
        <f>X!K44/X!K$49</f>
        <v>0.14377231906070992</v>
      </c>
      <c r="L44" s="46">
        <f>X!L44/X!L$49</f>
        <v>0.14033743807871474</v>
      </c>
      <c r="M44" s="46">
        <f>X!M44/X!M$49</f>
        <v>-1.8286439065690458E-2</v>
      </c>
      <c r="N44" s="46">
        <f>X!N44/X!N$49</f>
        <v>8.7217079994846319E-2</v>
      </c>
      <c r="O44" s="46">
        <f>X!O44/X!O$49</f>
        <v>7.0952640392801386E-2</v>
      </c>
      <c r="P44" s="46">
        <f>X!P44/X!P$49</f>
        <v>5.090747639534602E-2</v>
      </c>
      <c r="Q44" s="46">
        <f>X!Q44/X!Q$49</f>
        <v>6.4697112337466445E-2</v>
      </c>
      <c r="R44" s="46">
        <f>X!R44/X!R$49</f>
        <v>0.15249890505273259</v>
      </c>
      <c r="S44" s="46">
        <f>X!S44/X!S$49</f>
        <v>-3.5591743181807869E-2</v>
      </c>
      <c r="T44" s="46">
        <f>X!T44/X!T$49</f>
        <v>-5.0383434481338508E-2</v>
      </c>
      <c r="U44" s="46">
        <f>X!U44/X!U$49</f>
        <v>-2.2538460940213948E-2</v>
      </c>
      <c r="V44" s="46">
        <f>X!V44/X!V$49</f>
        <v>3.8376948063879777E-2</v>
      </c>
      <c r="W44" s="46">
        <f>X!W44/X!W$49</f>
        <v>3.3224840820539316E-2</v>
      </c>
      <c r="X44" s="46">
        <f>X!X44/X!X$49</f>
        <v>0.11145373989481312</v>
      </c>
      <c r="Y44" s="46">
        <f>X!Y44/X!Y$49</f>
        <v>0.13745059636222784</v>
      </c>
      <c r="Z44" s="46">
        <f>X!Z44/X!Z$49</f>
        <v>2.6849781346061339E-2</v>
      </c>
      <c r="AA44" s="46">
        <f>X!AA44/X!AA$49</f>
        <v>2.5028796158188794E-2</v>
      </c>
      <c r="AB44" s="46">
        <f>X!AB44/X!AB$49</f>
        <v>0.17018763146863777</v>
      </c>
      <c r="AC44" s="46">
        <f>X!AC44/X!AC$49</f>
        <v>0.36224650722629831</v>
      </c>
      <c r="AD44" s="46">
        <f>X!AD44/X!AD$49</f>
        <v>2.3529299494903195E-2</v>
      </c>
      <c r="AE44" s="46">
        <f>X!AE44/X!AE$49</f>
        <v>0.12395344008243366</v>
      </c>
      <c r="AF44" s="46">
        <f>X!AF44/X!AF$49</f>
        <v>0</v>
      </c>
      <c r="AG44" s="46">
        <f>X!AG44/X!AG$49</f>
        <v>3.0214290783077604E-2</v>
      </c>
      <c r="AH44" s="46">
        <f>X!AH44/X!AH$49</f>
        <v>3.0457155806143894E-2</v>
      </c>
      <c r="AI44" s="46">
        <f>X!AI44/X!AI$49</f>
        <v>-8.3245357492563472E-3</v>
      </c>
      <c r="AJ44" s="46">
        <f>X!AJ44/X!AJ$49</f>
        <v>4.5254070416196397E-2</v>
      </c>
      <c r="AK44" s="46">
        <f>X!AK44/X!AK$49</f>
        <v>3.978400887187062E-2</v>
      </c>
      <c r="AL44" s="46">
        <f>X!AL44/X!AL$49</f>
        <v>0</v>
      </c>
      <c r="AM44" s="47">
        <f>X!AM44/X!AM$49</f>
        <v>0.58007890650206728</v>
      </c>
      <c r="AN44" s="48">
        <f>X!AN44/X!AN$49</f>
        <v>6.2213115243656358E-2</v>
      </c>
      <c r="AO44" s="49"/>
    </row>
    <row r="45" spans="1:41" s="64" customFormat="1" ht="17" customHeight="1" x14ac:dyDescent="0.2">
      <c r="A45" s="44" t="s">
        <v>115</v>
      </c>
      <c r="B45" s="90" t="s">
        <v>116</v>
      </c>
      <c r="C45" s="46">
        <f>X!C45/X!C$49</f>
        <v>0.12684552091540971</v>
      </c>
      <c r="D45" s="46">
        <f>X!D45/X!D$49</f>
        <v>9.7046127298428778E-2</v>
      </c>
      <c r="E45" s="46">
        <f>X!E45/X!E$49</f>
        <v>6.1611884022448563E-2</v>
      </c>
      <c r="F45" s="46">
        <f>X!F45/X!F$49</f>
        <v>0.12789850933827443</v>
      </c>
      <c r="G45" s="46">
        <f>X!G45/X!G$49</f>
        <v>6.4722503357686451E-2</v>
      </c>
      <c r="H45" s="46">
        <f>X!H45/X!H$49</f>
        <v>0.14983460107718749</v>
      </c>
      <c r="I45" s="46">
        <f>X!I45/X!I$49</f>
        <v>3.2069151595061254E-2</v>
      </c>
      <c r="J45" s="46">
        <f>X!J45/X!J$49</f>
        <v>0.10514598470420909</v>
      </c>
      <c r="K45" s="46">
        <f>X!K45/X!K$49</f>
        <v>0.10367079888946513</v>
      </c>
      <c r="L45" s="46">
        <f>X!L45/X!L$49</f>
        <v>4.3669513943058749E-2</v>
      </c>
      <c r="M45" s="46">
        <f>X!M45/X!M$49</f>
        <v>2.7436721121110008E-2</v>
      </c>
      <c r="N45" s="46">
        <f>X!N45/X!N$49</f>
        <v>7.3011679185479753E-2</v>
      </c>
      <c r="O45" s="46">
        <f>X!O45/X!O$49</f>
        <v>0.10927906145317037</v>
      </c>
      <c r="P45" s="46">
        <f>X!P45/X!P$49</f>
        <v>9.0320109274864294E-2</v>
      </c>
      <c r="Q45" s="46">
        <f>X!Q45/X!Q$49</f>
        <v>0.16437886804076349</v>
      </c>
      <c r="R45" s="46">
        <f>X!R45/X!R$49</f>
        <v>8.1498548910970373E-2</v>
      </c>
      <c r="S45" s="46">
        <f>X!S45/X!S$49</f>
        <v>0.21530449873154314</v>
      </c>
      <c r="T45" s="46">
        <f>X!T45/X!T$49</f>
        <v>0.17891446144375442</v>
      </c>
      <c r="U45" s="46">
        <f>X!U45/X!U$49</f>
        <v>0.10575598178390984</v>
      </c>
      <c r="V45" s="46">
        <f>X!V45/X!V$49</f>
        <v>0.10147546297631775</v>
      </c>
      <c r="W45" s="46">
        <f>X!W45/X!W$49</f>
        <v>5.2680974499673738E-2</v>
      </c>
      <c r="X45" s="46">
        <f>X!X45/X!X$49</f>
        <v>0.20661630251328389</v>
      </c>
      <c r="Y45" s="46">
        <f>X!Y45/X!Y$49</f>
        <v>0.17110421254513103</v>
      </c>
      <c r="Z45" s="46">
        <f>X!Z45/X!Z$49</f>
        <v>8.8210780662860061E-2</v>
      </c>
      <c r="AA45" s="46">
        <f>X!AA45/X!AA$49</f>
        <v>9.8237418542819116E-2</v>
      </c>
      <c r="AB45" s="46">
        <f>X!AB45/X!AB$49</f>
        <v>7.5750485575160148E-2</v>
      </c>
      <c r="AC45" s="46">
        <f>X!AC45/X!AC$49</f>
        <v>0.31794310474617016</v>
      </c>
      <c r="AD45" s="46">
        <f>X!AD45/X!AD$49</f>
        <v>0.13141602359001636</v>
      </c>
      <c r="AE45" s="46">
        <f>X!AE45/X!AE$49</f>
        <v>0.11752057577304482</v>
      </c>
      <c r="AF45" s="46">
        <f>X!AF45/X!AF$49</f>
        <v>0.36956840478419423</v>
      </c>
      <c r="AG45" s="46">
        <f>X!AG45/X!AG$49</f>
        <v>0.1289839876455596</v>
      </c>
      <c r="AH45" s="46">
        <f>X!AH45/X!AH$49</f>
        <v>6.0780781904900202E-2</v>
      </c>
      <c r="AI45" s="46">
        <f>X!AI45/X!AI$49</f>
        <v>4.4305787132699295E-2</v>
      </c>
      <c r="AJ45" s="46">
        <f>X!AJ45/X!AJ$49</f>
        <v>9.7502887479220798E-2</v>
      </c>
      <c r="AK45" s="46">
        <f>X!AK45/X!AK$49</f>
        <v>0.11314634059971183</v>
      </c>
      <c r="AL45" s="46">
        <f>X!AL45/X!AL$49</f>
        <v>0</v>
      </c>
      <c r="AM45" s="47">
        <f>X!AM45/X!AM$49</f>
        <v>3.2011071824879583E-2</v>
      </c>
      <c r="AN45" s="48">
        <f>X!AN45/X!AN$49</f>
        <v>0.12173233617154774</v>
      </c>
      <c r="AO45" s="49"/>
    </row>
    <row r="46" spans="1:41" s="64" customFormat="1" ht="17" customHeight="1" x14ac:dyDescent="0.2">
      <c r="A46" s="44" t="s">
        <v>117</v>
      </c>
      <c r="B46" s="90" t="s">
        <v>118</v>
      </c>
      <c r="C46" s="46">
        <f>X!C46/X!C$49</f>
        <v>2.7067537329296929E-2</v>
      </c>
      <c r="D46" s="46">
        <f>X!D46/X!D$49</f>
        <v>5.2539429737334054E-2</v>
      </c>
      <c r="E46" s="46">
        <f>X!E46/X!E$49</f>
        <v>5.884399097664398E-2</v>
      </c>
      <c r="F46" s="46">
        <f>X!F46/X!F$49</f>
        <v>3.9613143243442065E-3</v>
      </c>
      <c r="G46" s="46">
        <f>X!G46/X!G$49</f>
        <v>3.7667768322819199E-2</v>
      </c>
      <c r="H46" s="46">
        <f>X!H46/X!H$49</f>
        <v>2.5962081007668537E-3</v>
      </c>
      <c r="I46" s="46">
        <f>X!I46/X!I$49</f>
        <v>0.2740156836053847</v>
      </c>
      <c r="J46" s="46">
        <f>X!J46/X!J$49</f>
        <v>2.3441288748588453E-2</v>
      </c>
      <c r="K46" s="46">
        <f>X!K46/X!K$49</f>
        <v>3.589706767907571E-2</v>
      </c>
      <c r="L46" s="46">
        <f>X!L46/X!L$49</f>
        <v>1.9776839729143417E-2</v>
      </c>
      <c r="M46" s="46">
        <f>X!M46/X!M$49</f>
        <v>1.4953873906916182E-2</v>
      </c>
      <c r="N46" s="46">
        <f>X!N46/X!N$49</f>
        <v>3.3541782772576585E-2</v>
      </c>
      <c r="O46" s="46">
        <f>X!O46/X!O$49</f>
        <v>1.1789567490775E-2</v>
      </c>
      <c r="P46" s="46">
        <f>X!P46/X!P$49</f>
        <v>1.2191013712844501E-2</v>
      </c>
      <c r="Q46" s="46">
        <f>X!Q46/X!Q$49</f>
        <v>-2.4518564065457042E-2</v>
      </c>
      <c r="R46" s="46">
        <f>X!R46/X!R$49</f>
        <v>-3.9644339642418869E-2</v>
      </c>
      <c r="S46" s="46">
        <f>X!S46/X!S$49</f>
        <v>-1.0799597064734892E-2</v>
      </c>
      <c r="T46" s="46">
        <f>X!T46/X!T$49</f>
        <v>-5.8270481473591318E-2</v>
      </c>
      <c r="U46" s="46">
        <f>X!U46/X!U$49</f>
        <v>-2.098902888199352E-2</v>
      </c>
      <c r="V46" s="46">
        <f>X!V46/X!V$49</f>
        <v>2.6161555644367972E-2</v>
      </c>
      <c r="W46" s="46">
        <f>X!W46/X!W$49</f>
        <v>4.7721846094864927E-2</v>
      </c>
      <c r="X46" s="46">
        <f>X!X46/X!X$49</f>
        <v>3.485021732438566E-2</v>
      </c>
      <c r="Y46" s="46">
        <f>X!Y46/X!Y$49</f>
        <v>4.2604557429437272E-2</v>
      </c>
      <c r="Z46" s="46">
        <f>X!Z46/X!Z$49</f>
        <v>3.8450993902264398E-2</v>
      </c>
      <c r="AA46" s="46">
        <f>X!AA46/X!AA$49</f>
        <v>5.759230125110204E-2</v>
      </c>
      <c r="AB46" s="46">
        <f>X!AB46/X!AB$49</f>
        <v>1.6181596087609336E-2</v>
      </c>
      <c r="AC46" s="46">
        <f>X!AC46/X!AC$49</f>
        <v>7.1271403880904943E-2</v>
      </c>
      <c r="AD46" s="46">
        <f>X!AD46/X!AD$49</f>
        <v>3.3265828022240006E-2</v>
      </c>
      <c r="AE46" s="46">
        <f>X!AE46/X!AE$49</f>
        <v>3.6375694544937172E-2</v>
      </c>
      <c r="AF46" s="46">
        <f>X!AF46/X!AF$49</f>
        <v>1.7724063175821149E-3</v>
      </c>
      <c r="AG46" s="46">
        <f>X!AG46/X!AG$49</f>
        <v>1.1457600240015024E-2</v>
      </c>
      <c r="AH46" s="46">
        <f>X!AH46/X!AH$49</f>
        <v>1.1426840929087644E-2</v>
      </c>
      <c r="AI46" s="46">
        <f>X!AI46/X!AI$49</f>
        <v>3.2436306593039331E-2</v>
      </c>
      <c r="AJ46" s="46">
        <f>X!AJ46/X!AJ$49</f>
        <v>5.5503938463004193E-2</v>
      </c>
      <c r="AK46" s="46">
        <f>X!AK46/X!AK$49</f>
        <v>5.3658265898138907E-2</v>
      </c>
      <c r="AL46" s="46">
        <f>X!AL46/X!AL$49</f>
        <v>0</v>
      </c>
      <c r="AM46" s="47">
        <f>X!AM46/X!AM$49</f>
        <v>3.2882048817173305E-2</v>
      </c>
      <c r="AN46" s="48">
        <f>X!AN46/X!AN$49</f>
        <v>2.487986832273913E-2</v>
      </c>
      <c r="AO46" s="49"/>
    </row>
    <row r="47" spans="1:41" s="64" customFormat="1" ht="17" customHeight="1" x14ac:dyDescent="0.2">
      <c r="A47" s="58" t="s">
        <v>109</v>
      </c>
      <c r="B47" s="91" t="s">
        <v>119</v>
      </c>
      <c r="C47" s="60">
        <f>X!C47/X!C$49</f>
        <v>-2.5696749282464612E-2</v>
      </c>
      <c r="D47" s="60">
        <f>X!D47/X!D$49</f>
        <v>-1.3701715020606837E-5</v>
      </c>
      <c r="E47" s="60">
        <f>X!E47/X!E$49</f>
        <v>-2.9152979742118014E-3</v>
      </c>
      <c r="F47" s="60">
        <f>X!F47/X!F$49</f>
        <v>-2.5677738064586131E-6</v>
      </c>
      <c r="G47" s="60">
        <f>X!G47/X!G$49</f>
        <v>-1.7664444041127186E-6</v>
      </c>
      <c r="H47" s="60">
        <f>X!H47/X!H$49</f>
        <v>-1.9607872812872291E-6</v>
      </c>
      <c r="I47" s="60">
        <f>X!I47/X!I$49</f>
        <v>-5.0471834184120197E-3</v>
      </c>
      <c r="J47" s="60">
        <f>X!J47/X!J$49</f>
        <v>-1.4028610347800702E-6</v>
      </c>
      <c r="K47" s="60">
        <f>X!K47/X!K$49</f>
        <v>-6.1004471895322518E-6</v>
      </c>
      <c r="L47" s="60">
        <f>X!L47/X!L$49</f>
        <v>-2.9273337858373835E-6</v>
      </c>
      <c r="M47" s="60">
        <f>X!M47/X!M$49</f>
        <v>-4.5329612097975042E-6</v>
      </c>
      <c r="N47" s="60">
        <f>X!N47/X!N$49</f>
        <v>-6.9669245723907252E-6</v>
      </c>
      <c r="O47" s="60">
        <f>X!O47/X!O$49</f>
        <v>-5.2035705302212747E-6</v>
      </c>
      <c r="P47" s="60">
        <f>X!P47/X!P$49</f>
        <v>-6.0357073716160346E-6</v>
      </c>
      <c r="Q47" s="60">
        <f>X!Q47/X!Q$49</f>
        <v>-4.3307140127207788E-6</v>
      </c>
      <c r="R47" s="60">
        <f>X!R47/X!R$49</f>
        <v>-5.9293358495109456E-6</v>
      </c>
      <c r="S47" s="60">
        <f>X!S47/X!S$49</f>
        <v>-4.0825915237998417E-6</v>
      </c>
      <c r="T47" s="60">
        <f>X!T47/X!T$49</f>
        <v>-5.9092444435741143E-6</v>
      </c>
      <c r="U47" s="60">
        <f>X!U47/X!U$49</f>
        <v>-4.5553773447717931E-6</v>
      </c>
      <c r="V47" s="60">
        <f>X!V47/X!V$49</f>
        <v>-2.8993545822552537E-6</v>
      </c>
      <c r="W47" s="60">
        <f>X!W47/X!W$49</f>
        <v>-3.6335498856421124E-3</v>
      </c>
      <c r="X47" s="60">
        <f>X!X47/X!X$49</f>
        <v>-1.8196641886293789E-4</v>
      </c>
      <c r="Y47" s="60">
        <f>X!Y47/X!Y$49</f>
        <v>-3.1033296002309571E-2</v>
      </c>
      <c r="Z47" s="60">
        <f>X!Z47/X!Z$49</f>
        <v>-2.5940746762050196E-6</v>
      </c>
      <c r="AA47" s="60">
        <f>X!AA47/X!AA$49</f>
        <v>-6.9852515698223502E-4</v>
      </c>
      <c r="AB47" s="60">
        <f>X!AB47/X!AB$49</f>
        <v>-1.2879930632042102E-2</v>
      </c>
      <c r="AC47" s="60">
        <f>X!AC47/X!AC$49</f>
        <v>-2.4222624684610419E-4</v>
      </c>
      <c r="AD47" s="60">
        <f>X!AD47/X!AD$49</f>
        <v>-3.3103754662912369E-3</v>
      </c>
      <c r="AE47" s="60">
        <f>X!AE47/X!AE$49</f>
        <v>-6.62856995015947E-6</v>
      </c>
      <c r="AF47" s="60">
        <f>X!AF47/X!AF$49</f>
        <v>0</v>
      </c>
      <c r="AG47" s="60">
        <f>X!AG47/X!AG$49</f>
        <v>-2.126321285147705E-3</v>
      </c>
      <c r="AH47" s="60">
        <f>X!AH47/X!AH$49</f>
        <v>-1.2954476886256335E-2</v>
      </c>
      <c r="AI47" s="60">
        <f>X!AI47/X!AI$49</f>
        <v>-1.6225208940776101E-2</v>
      </c>
      <c r="AJ47" s="60">
        <f>X!AJ47/X!AJ$49</f>
        <v>-3.0875924017565274E-5</v>
      </c>
      <c r="AK47" s="60">
        <f>X!AK47/X!AK$49</f>
        <v>-3.9903964474329959E-6</v>
      </c>
      <c r="AL47" s="60">
        <f>X!AL47/X!AL$49</f>
        <v>0</v>
      </c>
      <c r="AM47" s="61">
        <f>X!AM47/X!AM$49</f>
        <v>-2.9603079463091154E-3</v>
      </c>
      <c r="AN47" s="62">
        <f>X!AN47/X!AN$49</f>
        <v>-1.8469322114119642E-3</v>
      </c>
      <c r="AO47" s="49"/>
    </row>
    <row r="48" spans="1:41" s="64" customFormat="1" ht="17" customHeight="1" x14ac:dyDescent="0.2">
      <c r="A48" s="50" t="s">
        <v>120</v>
      </c>
      <c r="B48" s="93" t="s">
        <v>121</v>
      </c>
      <c r="C48" s="51">
        <f>X!C48/X!C$49</f>
        <v>0.48800538680727756</v>
      </c>
      <c r="D48" s="51">
        <f>X!D48/X!D$49</f>
        <v>0.55945011354787599</v>
      </c>
      <c r="E48" s="51">
        <f>X!E48/X!E$49</f>
        <v>0.3457909094759869</v>
      </c>
      <c r="F48" s="51">
        <f>X!F48/X!F$49</f>
        <v>0.43742798004539002</v>
      </c>
      <c r="G48" s="51">
        <f>X!G48/X!G$49</f>
        <v>0.39299988607332342</v>
      </c>
      <c r="H48" s="51">
        <f>X!H48/X!H$49</f>
        <v>0.36738442622518191</v>
      </c>
      <c r="I48" s="51">
        <f>X!I48/X!I$49</f>
        <v>0.40445999268324073</v>
      </c>
      <c r="J48" s="51">
        <f>X!J48/X!J$49</f>
        <v>0.43828434667485316</v>
      </c>
      <c r="K48" s="51">
        <f>X!K48/X!K$49</f>
        <v>0.50655344851538509</v>
      </c>
      <c r="L48" s="51">
        <f>X!L48/X!L$49</f>
        <v>0.28661029995897874</v>
      </c>
      <c r="M48" s="51">
        <f>X!M48/X!M$49</f>
        <v>0.18600011879132672</v>
      </c>
      <c r="N48" s="51">
        <f>X!N48/X!N$49</f>
        <v>0.46839587862469273</v>
      </c>
      <c r="O48" s="51">
        <f>X!O48/X!O$49</f>
        <v>0.44384683682686754</v>
      </c>
      <c r="P48" s="51">
        <f>X!P48/X!P$49</f>
        <v>0.4999550068413226</v>
      </c>
      <c r="Q48" s="51">
        <f>X!Q48/X!Q$49</f>
        <v>0.39615947934806117</v>
      </c>
      <c r="R48" s="51">
        <f>X!R48/X!R$49</f>
        <v>0.3908699356193534</v>
      </c>
      <c r="S48" s="51">
        <f>X!S48/X!S$49</f>
        <v>0.3380178568466557</v>
      </c>
      <c r="T48" s="51">
        <f>X!T48/X!T$49</f>
        <v>0.30788449782183963</v>
      </c>
      <c r="U48" s="51">
        <f>X!U48/X!U$49</f>
        <v>0.21807179447795641</v>
      </c>
      <c r="V48" s="51">
        <f>X!V48/X!V$49</f>
        <v>0.46557258687780495</v>
      </c>
      <c r="W48" s="51">
        <f>X!W48/X!W$49</f>
        <v>0.48496802909498271</v>
      </c>
      <c r="X48" s="51">
        <f>X!X48/X!X$49</f>
        <v>0.4095382900899317</v>
      </c>
      <c r="Y48" s="51">
        <f>X!Y48/X!Y$49</f>
        <v>0.4185312643970347</v>
      </c>
      <c r="Z48" s="51">
        <f>X!Z48/X!Z$49</f>
        <v>0.64105709933746224</v>
      </c>
      <c r="AA48" s="51">
        <f>X!AA48/X!AA$49</f>
        <v>0.70640064052768503</v>
      </c>
      <c r="AB48" s="51">
        <f>X!AB48/X!AB$49</f>
        <v>0.62745027739756498</v>
      </c>
      <c r="AC48" s="51">
        <f>X!AC48/X!AC$49</f>
        <v>0.81075139936374985</v>
      </c>
      <c r="AD48" s="51">
        <f>X!AD48/X!AD$49</f>
        <v>0.51529717001747466</v>
      </c>
      <c r="AE48" s="51">
        <f>X!AE48/X!AE$49</f>
        <v>0.53457019469211242</v>
      </c>
      <c r="AF48" s="51">
        <f>X!AF48/X!AF$49</f>
        <v>0.72567581064108599</v>
      </c>
      <c r="AG48" s="51">
        <f>X!AG48/X!AG$49</f>
        <v>0.64253169830003842</v>
      </c>
      <c r="AH48" s="51">
        <f>X!AH48/X!AH$49</f>
        <v>0.59517434644420375</v>
      </c>
      <c r="AI48" s="51">
        <f>X!AI48/X!AI$49</f>
        <v>0.62026129472132696</v>
      </c>
      <c r="AJ48" s="51">
        <f>X!AJ48/X!AJ$49</f>
        <v>0.62910868478101722</v>
      </c>
      <c r="AK48" s="51">
        <f>X!AK48/X!AK$49</f>
        <v>0.53003118045182429</v>
      </c>
      <c r="AL48" s="51">
        <f>X!AL48/X!AL$49</f>
        <v>0</v>
      </c>
      <c r="AM48" s="52">
        <f>X!AM48/X!AM$49</f>
        <v>0.65002478246198869</v>
      </c>
      <c r="AN48" s="53">
        <f>X!AN48/X!AN$49</f>
        <v>0.48131589964048865</v>
      </c>
      <c r="AO48" s="49"/>
    </row>
    <row r="49" spans="1:41" s="64" customFormat="1" ht="17" customHeight="1" x14ac:dyDescent="0.2">
      <c r="A49" s="50" t="s">
        <v>56</v>
      </c>
      <c r="B49" s="93" t="s">
        <v>108</v>
      </c>
      <c r="C49" s="51">
        <f>X!C49/X!C$49</f>
        <v>1</v>
      </c>
      <c r="D49" s="51">
        <f>X!D49/X!D$49</f>
        <v>1</v>
      </c>
      <c r="E49" s="51">
        <f>X!E49/X!E$49</f>
        <v>1</v>
      </c>
      <c r="F49" s="51">
        <f>X!F49/X!F$49</f>
        <v>1</v>
      </c>
      <c r="G49" s="51">
        <f>X!G49/X!G$49</f>
        <v>1</v>
      </c>
      <c r="H49" s="51">
        <f>X!H49/X!H$49</f>
        <v>1</v>
      </c>
      <c r="I49" s="51">
        <f>X!I49/X!I$49</f>
        <v>1</v>
      </c>
      <c r="J49" s="51">
        <f>X!J49/X!J$49</f>
        <v>1</v>
      </c>
      <c r="K49" s="51">
        <f>X!K49/X!K$49</f>
        <v>1</v>
      </c>
      <c r="L49" s="51">
        <f>X!L49/X!L$49</f>
        <v>1</v>
      </c>
      <c r="M49" s="51">
        <f>X!M49/X!M$49</f>
        <v>1</v>
      </c>
      <c r="N49" s="51">
        <f>X!N49/X!N$49</f>
        <v>1</v>
      </c>
      <c r="O49" s="51">
        <f>X!O49/X!O$49</f>
        <v>1</v>
      </c>
      <c r="P49" s="51">
        <f>X!P49/X!P$49</f>
        <v>1</v>
      </c>
      <c r="Q49" s="51">
        <f>X!Q49/X!Q$49</f>
        <v>1</v>
      </c>
      <c r="R49" s="51">
        <f>X!R49/X!R$49</f>
        <v>1</v>
      </c>
      <c r="S49" s="51">
        <f>X!S49/X!S$49</f>
        <v>1</v>
      </c>
      <c r="T49" s="51">
        <f>X!T49/X!T$49</f>
        <v>1</v>
      </c>
      <c r="U49" s="51">
        <f>X!U49/X!U$49</f>
        <v>1</v>
      </c>
      <c r="V49" s="51">
        <f>X!V49/X!V$49</f>
        <v>1</v>
      </c>
      <c r="W49" s="51">
        <f>X!W49/X!W$49</f>
        <v>1</v>
      </c>
      <c r="X49" s="51">
        <f>X!X49/X!X$49</f>
        <v>1</v>
      </c>
      <c r="Y49" s="51">
        <f>X!Y49/X!Y$49</f>
        <v>1</v>
      </c>
      <c r="Z49" s="51">
        <f>X!Z49/X!Z$49</f>
        <v>1</v>
      </c>
      <c r="AA49" s="51">
        <f>X!AA49/X!AA$49</f>
        <v>1</v>
      </c>
      <c r="AB49" s="51">
        <f>X!AB49/X!AB$49</f>
        <v>1</v>
      </c>
      <c r="AC49" s="51">
        <f>X!AC49/X!AC$49</f>
        <v>1</v>
      </c>
      <c r="AD49" s="51">
        <f>X!AD49/X!AD$49</f>
        <v>1</v>
      </c>
      <c r="AE49" s="51">
        <f>X!AE49/X!AE$49</f>
        <v>1</v>
      </c>
      <c r="AF49" s="51">
        <f>X!AF49/X!AF$49</f>
        <v>1</v>
      </c>
      <c r="AG49" s="51">
        <f>X!AG49/X!AG$49</f>
        <v>1</v>
      </c>
      <c r="AH49" s="51">
        <f>X!AH49/X!AH$49</f>
        <v>1</v>
      </c>
      <c r="AI49" s="51">
        <f>X!AI49/X!AI$49</f>
        <v>1</v>
      </c>
      <c r="AJ49" s="51">
        <f>X!AJ49/X!AJ$49</f>
        <v>1</v>
      </c>
      <c r="AK49" s="51">
        <f>X!AK49/X!AK$49</f>
        <v>1</v>
      </c>
      <c r="AL49" s="51">
        <f>X!AL49/X!AL$49</f>
        <v>1</v>
      </c>
      <c r="AM49" s="52">
        <f>X!AM49/X!AM$49</f>
        <v>1</v>
      </c>
      <c r="AN49" s="53">
        <f>X!AN49/X!AN$49</f>
        <v>1</v>
      </c>
      <c r="AO49" s="49"/>
    </row>
    <row r="50" spans="1:41" s="64" customFormat="1" ht="17" customHeight="1" x14ac:dyDescent="0.2">
      <c r="A50" s="63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</row>
  </sheetData>
  <mergeCells count="1">
    <mergeCell ref="A2:B3"/>
  </mergeCells>
  <phoneticPr fontId="1"/>
  <pageMargins left="0.7" right="0.7" top="0.75" bottom="0.75" header="0.3" footer="0.3"/>
  <pageSetup paperSize="9" scale="5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A3870-66E2-4A41-AC77-764476C9CEA4}">
  <sheetPr codeName="Sheet3">
    <tabColor rgb="FFFFFFCC"/>
    <pageSetUpPr fitToPage="1"/>
  </sheetPr>
  <dimension ref="A1:K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3.6328125" defaultRowHeight="19.5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6384" width="13.6328125" style="4"/>
  </cols>
  <sheetData>
    <row r="1" spans="1:11" ht="27.5" customHeight="1" x14ac:dyDescent="0.2">
      <c r="A1" s="16"/>
      <c r="B1" s="2"/>
      <c r="C1" s="3"/>
      <c r="D1" s="3"/>
      <c r="E1" s="3"/>
      <c r="F1" s="3"/>
      <c r="G1" s="3"/>
      <c r="H1" s="3"/>
      <c r="I1" s="8"/>
      <c r="J1" s="8"/>
    </row>
    <row r="2" spans="1:11" s="5" customFormat="1" ht="19.5" customHeight="1" x14ac:dyDescent="0.2">
      <c r="A2" s="190" t="s">
        <v>201</v>
      </c>
      <c r="B2" s="191"/>
      <c r="C2" s="6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3" t="s">
        <v>44</v>
      </c>
      <c r="I2" s="15" t="s">
        <v>47</v>
      </c>
      <c r="J2" s="13" t="s">
        <v>177</v>
      </c>
      <c r="K2" s="15" t="s">
        <v>49</v>
      </c>
    </row>
    <row r="3" spans="1:11" ht="36" customHeight="1" x14ac:dyDescent="0.2">
      <c r="A3" s="192"/>
      <c r="B3" s="193"/>
      <c r="C3" s="145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26" t="s">
        <v>99</v>
      </c>
      <c r="I3" s="143" t="s">
        <v>100</v>
      </c>
      <c r="J3" s="26" t="s">
        <v>178</v>
      </c>
      <c r="K3" s="143" t="s">
        <v>101</v>
      </c>
    </row>
    <row r="4" spans="1:11" s="64" customFormat="1" ht="17" customHeight="1" x14ac:dyDescent="0.2">
      <c r="A4" s="44" t="s">
        <v>1</v>
      </c>
      <c r="B4" s="90" t="s">
        <v>57</v>
      </c>
      <c r="C4" s="75">
        <f>X!AO4/X!AO$41</f>
        <v>6.92902854448033E-3</v>
      </c>
      <c r="D4" s="46">
        <f>X!AP4/X!AP$41</f>
        <v>1.248240105142678E-2</v>
      </c>
      <c r="E4" s="46">
        <f>X!AQ4/X!AQ$41</f>
        <v>0</v>
      </c>
      <c r="F4" s="46">
        <f>X!AR4/X!AR$41</f>
        <v>0</v>
      </c>
      <c r="G4" s="46">
        <f>X!AS4/X!AS$41</f>
        <v>1.6171943441750307E-3</v>
      </c>
      <c r="H4" s="47">
        <f>X!AT4/X!AT$41</f>
        <v>-7.1184793014872058E-2</v>
      </c>
      <c r="I4" s="48">
        <f>X!AW4/X!AW$41</f>
        <v>2.4866533105621507E-4</v>
      </c>
      <c r="J4" s="47">
        <f>X!AX4/X!AX$41</f>
        <v>5.8432073439771692E-3</v>
      </c>
      <c r="K4" s="48">
        <f>X!AZ4/X!AZ$41</f>
        <v>5.8188774980590073E-3</v>
      </c>
    </row>
    <row r="5" spans="1:11" s="64" customFormat="1" ht="17" customHeight="1" x14ac:dyDescent="0.2">
      <c r="A5" s="44" t="s">
        <v>2</v>
      </c>
      <c r="B5" s="90" t="s">
        <v>58</v>
      </c>
      <c r="C5" s="75">
        <f>X!AO5/X!AO$41</f>
        <v>-4.823741418748859E-4</v>
      </c>
      <c r="D5" s="46">
        <f>X!AP5/X!AP$41</f>
        <v>-1.6935216838867896E-5</v>
      </c>
      <c r="E5" s="46">
        <f>X!AQ5/X!AQ$41</f>
        <v>0</v>
      </c>
      <c r="F5" s="46">
        <f>X!AR5/X!AR$41</f>
        <v>0</v>
      </c>
      <c r="G5" s="46">
        <f>X!AS5/X!AS$41</f>
        <v>0</v>
      </c>
      <c r="H5" s="47">
        <f>X!AT5/X!AT$41</f>
        <v>-6.9184269564981402E-2</v>
      </c>
      <c r="I5" s="48">
        <f>X!AW5/X!AW$41</f>
        <v>8.2553059459251413E-5</v>
      </c>
      <c r="J5" s="47">
        <f>X!AX5/X!AX$41</f>
        <v>4.2007136345716197E-5</v>
      </c>
      <c r="K5" s="48">
        <f>X!AZ5/X!AZ$41</f>
        <v>5.4641988499070515E-5</v>
      </c>
    </row>
    <row r="6" spans="1:11" s="64" customFormat="1" ht="17" customHeight="1" x14ac:dyDescent="0.2">
      <c r="A6" s="44" t="s">
        <v>3</v>
      </c>
      <c r="B6" s="90" t="s">
        <v>59</v>
      </c>
      <c r="C6" s="75">
        <f>X!AO6/X!AO$41</f>
        <v>8.9947244792214845E-2</v>
      </c>
      <c r="D6" s="46">
        <f>X!AP6/X!AP$41</f>
        <v>9.3622592850425429E-2</v>
      </c>
      <c r="E6" s="46">
        <f>X!AQ6/X!AQ$41</f>
        <v>0</v>
      </c>
      <c r="F6" s="46">
        <f>X!AR6/X!AR$41</f>
        <v>0</v>
      </c>
      <c r="G6" s="46">
        <f>X!AS6/X!AS$41</f>
        <v>0</v>
      </c>
      <c r="H6" s="47">
        <f>X!AT6/X!AT$41</f>
        <v>0.13363662757272304</v>
      </c>
      <c r="I6" s="48">
        <f>X!AW6/X!AW$41</f>
        <v>3.9084132631373274E-3</v>
      </c>
      <c r="J6" s="47">
        <f>X!AX6/X!AX$41</f>
        <v>6.3964129819933283E-2</v>
      </c>
      <c r="K6" s="48">
        <f>X!AZ6/X!AZ$41</f>
        <v>4.8903974462097551E-2</v>
      </c>
    </row>
    <row r="7" spans="1:11" s="64" customFormat="1" ht="17" customHeight="1" x14ac:dyDescent="0.2">
      <c r="A7" s="44" t="s">
        <v>4</v>
      </c>
      <c r="B7" s="90" t="s">
        <v>60</v>
      </c>
      <c r="C7" s="75">
        <f>X!AO7/X!AO$41</f>
        <v>1.2381993453896697E-2</v>
      </c>
      <c r="D7" s="46">
        <f>X!AP7/X!AP$41</f>
        <v>1.3992266827986743E-2</v>
      </c>
      <c r="E7" s="46">
        <f>X!AQ7/X!AQ$41</f>
        <v>0</v>
      </c>
      <c r="F7" s="46">
        <f>X!AR7/X!AR$41</f>
        <v>1.8721740504182989E-5</v>
      </c>
      <c r="G7" s="46">
        <f>X!AS7/X!AS$41</f>
        <v>1.5112118604572527E-3</v>
      </c>
      <c r="H7" s="47">
        <f>X!AT7/X!AT$41</f>
        <v>0.12330837448875515</v>
      </c>
      <c r="I7" s="48">
        <f>X!AW7/X!AW$41</f>
        <v>2.84107273888793E-3</v>
      </c>
      <c r="J7" s="47">
        <f>X!AX7/X!AX$41</f>
        <v>7.4116914004926961E-3</v>
      </c>
      <c r="K7" s="48">
        <f>X!AZ7/X!AZ$41</f>
        <v>7.0967518489661223E-3</v>
      </c>
    </row>
    <row r="8" spans="1:11" s="64" customFormat="1" ht="17" customHeight="1" x14ac:dyDescent="0.2">
      <c r="A8" s="44" t="s">
        <v>5</v>
      </c>
      <c r="B8" s="90" t="s">
        <v>61</v>
      </c>
      <c r="C8" s="75">
        <f>X!AO8/X!AO$41</f>
        <v>9.6070580747717148E-3</v>
      </c>
      <c r="D8" s="46">
        <f>X!AP8/X!AP$41</f>
        <v>1.3871533970216201E-3</v>
      </c>
      <c r="E8" s="46">
        <f>X!AQ8/X!AQ$41</f>
        <v>3.0776914663123146E-5</v>
      </c>
      <c r="F8" s="46">
        <f>X!AR8/X!AR$41</f>
        <v>2.2789690729283521E-4</v>
      </c>
      <c r="G8" s="46">
        <f>X!AS8/X!AS$41</f>
        <v>2.0479703863950545E-3</v>
      </c>
      <c r="H8" s="47">
        <f>X!AT8/X!AT$41</f>
        <v>0.19698957751354776</v>
      </c>
      <c r="I8" s="48">
        <f>X!AW8/X!AW$41</f>
        <v>1.4212218196953325E-3</v>
      </c>
      <c r="J8" s="47">
        <f>X!AX8/X!AX$41</f>
        <v>1.6093184936179609E-2</v>
      </c>
      <c r="K8" s="48">
        <f>X!AZ8/X!AZ$41</f>
        <v>6.027003958550335E-3</v>
      </c>
    </row>
    <row r="9" spans="1:11" s="64" customFormat="1" ht="17" customHeight="1" x14ac:dyDescent="0.2">
      <c r="A9" s="44" t="s">
        <v>6</v>
      </c>
      <c r="B9" s="90" t="s">
        <v>62</v>
      </c>
      <c r="C9" s="75">
        <f>X!AO9/X!AO$41</f>
        <v>2.0952168534215228E-2</v>
      </c>
      <c r="D9" s="46">
        <f>X!AP9/X!AP$41</f>
        <v>7.9881701092313229E-3</v>
      </c>
      <c r="E9" s="46">
        <f>X!AQ9/X!AQ$41</f>
        <v>0</v>
      </c>
      <c r="F9" s="46">
        <f>X!AR9/X!AR$41</f>
        <v>0</v>
      </c>
      <c r="G9" s="46">
        <f>X!AS9/X!AS$41</f>
        <v>0</v>
      </c>
      <c r="H9" s="47">
        <f>X!AT9/X!AT$41</f>
        <v>-0.36551397700176513</v>
      </c>
      <c r="I9" s="48">
        <f>X!AW9/X!AW$41</f>
        <v>1.0633198087067332E-2</v>
      </c>
      <c r="J9" s="47">
        <f>X!AX9/X!AX$41</f>
        <v>4.0338967762645069E-2</v>
      </c>
      <c r="K9" s="48">
        <f>X!AZ9/X!AZ$41</f>
        <v>1.7287077475215986E-2</v>
      </c>
    </row>
    <row r="10" spans="1:11" s="64" customFormat="1" ht="17" customHeight="1" x14ac:dyDescent="0.2">
      <c r="A10" s="44" t="s">
        <v>7</v>
      </c>
      <c r="B10" s="90" t="s">
        <v>63</v>
      </c>
      <c r="C10" s="75">
        <f>X!AO10/X!AO$41</f>
        <v>1.6109146251624311E-3</v>
      </c>
      <c r="D10" s="46">
        <f>X!AP10/X!AP$41</f>
        <v>1.0397076031856505E-2</v>
      </c>
      <c r="E10" s="46">
        <f>X!AQ10/X!AQ$41</f>
        <v>0</v>
      </c>
      <c r="F10" s="46">
        <f>X!AR10/X!AR$41</f>
        <v>0</v>
      </c>
      <c r="G10" s="46">
        <f>X!AS10/X!AS$41</f>
        <v>0</v>
      </c>
      <c r="H10" s="47">
        <f>X!AT10/X!AT$41</f>
        <v>-4.9811949951072992E-2</v>
      </c>
      <c r="I10" s="48">
        <f>X!AW10/X!AW$41</f>
        <v>2.3208637389159621E-3</v>
      </c>
      <c r="J10" s="47">
        <f>X!AX10/X!AX$41</f>
        <v>1.3207065599271326E-2</v>
      </c>
      <c r="K10" s="48">
        <f>X!AZ10/X!AZ$41</f>
        <v>7.6251559016087623E-3</v>
      </c>
    </row>
    <row r="11" spans="1:11" s="64" customFormat="1" ht="17" customHeight="1" x14ac:dyDescent="0.2">
      <c r="A11" s="44" t="s">
        <v>8</v>
      </c>
      <c r="B11" s="90" t="s">
        <v>64</v>
      </c>
      <c r="C11" s="75">
        <f>X!AO11/X!AO$41</f>
        <v>2.5199193663682997E-3</v>
      </c>
      <c r="D11" s="46">
        <f>X!AP11/X!AP$41</f>
        <v>2.8320658855371548E-3</v>
      </c>
      <c r="E11" s="46">
        <f>X!AQ11/X!AQ$41</f>
        <v>8.4767080035704704E-5</v>
      </c>
      <c r="F11" s="46">
        <f>X!AR11/X!AR$41</f>
        <v>0</v>
      </c>
      <c r="G11" s="46">
        <f>X!AS11/X!AS$41</f>
        <v>0</v>
      </c>
      <c r="H11" s="47">
        <f>X!AT11/X!AT$41</f>
        <v>0.13975219580359416</v>
      </c>
      <c r="I11" s="48">
        <f>X!AW11/X!AW$41</f>
        <v>1.8588847615285533E-2</v>
      </c>
      <c r="J11" s="47">
        <f>X!AX11/X!AX$41</f>
        <v>4.520470352492445E-2</v>
      </c>
      <c r="K11" s="48">
        <f>X!AZ11/X!AZ$41</f>
        <v>1.8132982603204326E-2</v>
      </c>
    </row>
    <row r="12" spans="1:11" s="64" customFormat="1" ht="17" customHeight="1" x14ac:dyDescent="0.2">
      <c r="A12" s="44" t="s">
        <v>9</v>
      </c>
      <c r="B12" s="90" t="s">
        <v>65</v>
      </c>
      <c r="C12" s="75">
        <f>X!AO12/X!AO$41</f>
        <v>1.0099833055981797E-3</v>
      </c>
      <c r="D12" s="46">
        <f>X!AP12/X!AP$41</f>
        <v>2.9811185377596284E-4</v>
      </c>
      <c r="E12" s="46">
        <f>X!AQ12/X!AQ$41</f>
        <v>0</v>
      </c>
      <c r="F12" s="46">
        <f>X!AR12/X!AR$41</f>
        <v>0</v>
      </c>
      <c r="G12" s="46">
        <f>X!AS12/X!AS$41</f>
        <v>0</v>
      </c>
      <c r="H12" s="47">
        <f>X!AT12/X!AT$41</f>
        <v>5.1966028462475201E-2</v>
      </c>
      <c r="I12" s="48">
        <f>X!AW12/X!AW$41</f>
        <v>5.0657136646576348E-3</v>
      </c>
      <c r="J12" s="47">
        <f>X!AX12/X!AX$41</f>
        <v>1.5711233569070039E-2</v>
      </c>
      <c r="K12" s="48">
        <f>X!AZ12/X!AZ$41</f>
        <v>5.8841320792761571E-3</v>
      </c>
    </row>
    <row r="13" spans="1:11" s="64" customFormat="1" ht="17" customHeight="1" x14ac:dyDescent="0.2">
      <c r="A13" s="44" t="s">
        <v>10</v>
      </c>
      <c r="B13" s="90" t="s">
        <v>66</v>
      </c>
      <c r="C13" s="75">
        <f>X!AO13/X!AO$41</f>
        <v>0</v>
      </c>
      <c r="D13" s="46">
        <f>X!AP13/X!AP$41</f>
        <v>-1.0972727532914483E-4</v>
      </c>
      <c r="E13" s="46">
        <f>X!AQ13/X!AQ$41</f>
        <v>0</v>
      </c>
      <c r="F13" s="46">
        <f>X!AR13/X!AR$41</f>
        <v>-6.3796534111215501E-4</v>
      </c>
      <c r="G13" s="46">
        <f>X!AS13/X!AS$41</f>
        <v>-6.9940565187890614E-3</v>
      </c>
      <c r="H13" s="47">
        <f>X!AT13/X!AT$41</f>
        <v>0.56465397293173958</v>
      </c>
      <c r="I13" s="48">
        <f>X!AW13/X!AW$41</f>
        <v>2.4421976419921883E-2</v>
      </c>
      <c r="J13" s="47">
        <f>X!AX13/X!AX$41</f>
        <v>5.5792532583543386E-2</v>
      </c>
      <c r="K13" s="48">
        <f>X!AZ13/X!AZ$41</f>
        <v>2.0419629489071479E-2</v>
      </c>
    </row>
    <row r="14" spans="1:11" s="64" customFormat="1" ht="17" customHeight="1" x14ac:dyDescent="0.2">
      <c r="A14" s="44" t="s">
        <v>11</v>
      </c>
      <c r="B14" s="90" t="s">
        <v>67</v>
      </c>
      <c r="C14" s="75">
        <f>X!AO14/X!AO$41</f>
        <v>1.3795899867586885E-4</v>
      </c>
      <c r="D14" s="46">
        <f>X!AP14/X!AP$41</f>
        <v>6.1665448097195682E-4</v>
      </c>
      <c r="E14" s="46">
        <f>X!AQ14/X!AQ$41</f>
        <v>0</v>
      </c>
      <c r="F14" s="46">
        <f>X!AR14/X!AR$41</f>
        <v>0</v>
      </c>
      <c r="G14" s="46">
        <f>X!AS14/X!AS$41</f>
        <v>-3.1082997657833514E-3</v>
      </c>
      <c r="H14" s="47">
        <f>X!AT14/X!AT$41</f>
        <v>0.13830997761035443</v>
      </c>
      <c r="I14" s="48">
        <f>X!AW14/X!AW$41</f>
        <v>6.9147919731881126E-3</v>
      </c>
      <c r="J14" s="47">
        <f>X!AX14/X!AX$41</f>
        <v>1.3147563775316661E-2</v>
      </c>
      <c r="K14" s="48">
        <f>X!AZ14/X!AZ$41</f>
        <v>4.9945791196870067E-3</v>
      </c>
    </row>
    <row r="15" spans="1:11" s="64" customFormat="1" ht="17" customHeight="1" x14ac:dyDescent="0.2">
      <c r="A15" s="44" t="s">
        <v>12</v>
      </c>
      <c r="B15" s="90" t="s">
        <v>68</v>
      </c>
      <c r="C15" s="75">
        <f>X!AO15/X!AO$41</f>
        <v>3.2457300870498917E-3</v>
      </c>
      <c r="D15" s="46">
        <f>X!AP15/X!AP$41</f>
        <v>8.5320684508375039E-4</v>
      </c>
      <c r="E15" s="46">
        <f>X!AQ15/X!AQ$41</f>
        <v>3.7940457896408994E-6</v>
      </c>
      <c r="F15" s="46">
        <f>X!AR15/X!AR$41</f>
        <v>6.5571583012370553E-4</v>
      </c>
      <c r="G15" s="46">
        <f>X!AS15/X!AS$41</f>
        <v>2.8706221430443045E-3</v>
      </c>
      <c r="H15" s="47">
        <f>X!AT15/X!AT$41</f>
        <v>0.21228325621419378</v>
      </c>
      <c r="I15" s="48">
        <f>X!AW15/X!AW$41</f>
        <v>4.9291640444162057E-3</v>
      </c>
      <c r="J15" s="47">
        <f>X!AX15/X!AX$41</f>
        <v>3.4126950333338152E-2</v>
      </c>
      <c r="K15" s="48">
        <f>X!AZ15/X!AZ$41</f>
        <v>1.2223086822384668E-2</v>
      </c>
    </row>
    <row r="16" spans="1:11" s="64" customFormat="1" ht="17" customHeight="1" x14ac:dyDescent="0.2">
      <c r="A16" s="44" t="s">
        <v>13</v>
      </c>
      <c r="B16" s="90" t="s">
        <v>69</v>
      </c>
      <c r="C16" s="75">
        <f>X!AO16/X!AO$41</f>
        <v>0</v>
      </c>
      <c r="D16" s="46">
        <f>X!AP16/X!AP$41</f>
        <v>4.5568459025604936E-5</v>
      </c>
      <c r="E16" s="46">
        <f>X!AQ16/X!AQ$41</f>
        <v>0</v>
      </c>
      <c r="F16" s="46">
        <f>X!AR16/X!AR$41</f>
        <v>7.6437020643154606E-3</v>
      </c>
      <c r="G16" s="46">
        <f>X!AS16/X!AS$41</f>
        <v>3.4193683821920638E-2</v>
      </c>
      <c r="H16" s="47">
        <f>X!AT16/X!AT$41</f>
        <v>-4.9095894600977019E-2</v>
      </c>
      <c r="I16" s="48">
        <f>X!AW16/X!AW$41</f>
        <v>9.8700638400908165E-3</v>
      </c>
      <c r="J16" s="47">
        <f>X!AX16/X!AX$41</f>
        <v>2.6348444471118407E-2</v>
      </c>
      <c r="K16" s="48">
        <f>X!AZ16/X!AZ$41</f>
        <v>1.446268167398994E-2</v>
      </c>
    </row>
    <row r="17" spans="1:11" s="64" customFormat="1" ht="17" customHeight="1" x14ac:dyDescent="0.2">
      <c r="A17" s="44" t="s">
        <v>14</v>
      </c>
      <c r="B17" s="90" t="s">
        <v>70</v>
      </c>
      <c r="C17" s="75">
        <f>X!AO17/X!AO$41</f>
        <v>0</v>
      </c>
      <c r="D17" s="46">
        <f>X!AP17/X!AP$41</f>
        <v>8.330586671780385E-6</v>
      </c>
      <c r="E17" s="46">
        <f>X!AQ17/X!AQ$41</f>
        <v>0</v>
      </c>
      <c r="F17" s="46">
        <f>X!AR17/X!AR$41</f>
        <v>1.367191822704829E-3</v>
      </c>
      <c r="G17" s="46">
        <f>X!AS17/X!AS$41</f>
        <v>8.9333195851296635E-2</v>
      </c>
      <c r="H17" s="47">
        <f>X!AT17/X!AT$41</f>
        <v>1.9987018487759127E-2</v>
      </c>
      <c r="I17" s="48">
        <f>X!AW17/X!AW$41</f>
        <v>5.1872009276145221E-2</v>
      </c>
      <c r="J17" s="47">
        <f>X!AX17/X!AX$41</f>
        <v>3.5565495198126136E-2</v>
      </c>
      <c r="K17" s="48">
        <f>X!AZ17/X!AZ$41</f>
        <v>3.0771985150681826E-2</v>
      </c>
    </row>
    <row r="18" spans="1:11" s="64" customFormat="1" ht="17" customHeight="1" x14ac:dyDescent="0.2">
      <c r="A18" s="44" t="s">
        <v>15</v>
      </c>
      <c r="B18" s="90" t="s">
        <v>71</v>
      </c>
      <c r="C18" s="75">
        <f>X!AO18/X!AO$41</f>
        <v>2.3636353603089191E-4</v>
      </c>
      <c r="D18" s="46">
        <f>X!AP18/X!AP$41</f>
        <v>2.5033637845149398E-4</v>
      </c>
      <c r="E18" s="46">
        <f>X!AQ18/X!AQ$41</f>
        <v>5.1008290794348621E-6</v>
      </c>
      <c r="F18" s="46">
        <f>X!AR18/X!AR$41</f>
        <v>1.1980802013314786E-2</v>
      </c>
      <c r="G18" s="46">
        <f>X!AS18/X!AS$41</f>
        <v>1.892427856249786E-2</v>
      </c>
      <c r="H18" s="47">
        <f>X!AT18/X!AT$41</f>
        <v>0.11295889285392925</v>
      </c>
      <c r="I18" s="48">
        <f>X!AW18/X!AW$41</f>
        <v>6.3586590079439398E-3</v>
      </c>
      <c r="J18" s="47">
        <f>X!AX18/X!AX$41</f>
        <v>2.6903686108990608E-2</v>
      </c>
      <c r="K18" s="48">
        <f>X!AZ18/X!AZ$41</f>
        <v>1.2211490148155339E-2</v>
      </c>
    </row>
    <row r="19" spans="1:11" s="64" customFormat="1" ht="17" customHeight="1" x14ac:dyDescent="0.2">
      <c r="A19" s="44" t="s">
        <v>16</v>
      </c>
      <c r="B19" s="90" t="s">
        <v>72</v>
      </c>
      <c r="C19" s="75">
        <f>X!AO19/X!AO$41</f>
        <v>4.3091720252316547E-5</v>
      </c>
      <c r="D19" s="46">
        <f>X!AP19/X!AP$41</f>
        <v>1.5213630459678571E-4</v>
      </c>
      <c r="E19" s="46">
        <f>X!AQ19/X!AQ$41</f>
        <v>0</v>
      </c>
      <c r="F19" s="46">
        <f>X!AR19/X!AR$41</f>
        <v>0</v>
      </c>
      <c r="G19" s="46">
        <f>X!AS19/X!AS$41</f>
        <v>0</v>
      </c>
      <c r="H19" s="47">
        <f>X!AT19/X!AT$41</f>
        <v>-6.5497061732062822E-2</v>
      </c>
      <c r="I19" s="48">
        <f>X!AW19/X!AW$41</f>
        <v>1.3930823140744278E-2</v>
      </c>
      <c r="J19" s="47">
        <f>X!AX19/X!AX$41</f>
        <v>1.1470495999042324E-2</v>
      </c>
      <c r="K19" s="48">
        <f>X!AZ19/X!AZ$41</f>
        <v>5.9235820036048709E-3</v>
      </c>
    </row>
    <row r="20" spans="1:11" s="64" customFormat="1" ht="17" customHeight="1" x14ac:dyDescent="0.2">
      <c r="A20" s="44" t="s">
        <v>17</v>
      </c>
      <c r="B20" s="90" t="s">
        <v>73</v>
      </c>
      <c r="C20" s="75">
        <f>X!AO20/X!AO$41</f>
        <v>7.3885698127104148E-3</v>
      </c>
      <c r="D20" s="46">
        <f>X!AP20/X!AP$41</f>
        <v>1.3264450335179598E-2</v>
      </c>
      <c r="E20" s="46">
        <f>X!AQ20/X!AQ$41</f>
        <v>0</v>
      </c>
      <c r="F20" s="46">
        <f>X!AR20/X!AR$41</f>
        <v>1.2139920783286073E-2</v>
      </c>
      <c r="G20" s="46">
        <f>X!AS20/X!AS$41</f>
        <v>4.0000025155561753E-2</v>
      </c>
      <c r="H20" s="47">
        <f>X!AT20/X!AT$41</f>
        <v>4.6320585353921619E-2</v>
      </c>
      <c r="I20" s="48">
        <f>X!AW20/X!AW$41</f>
        <v>7.1952293865813088E-2</v>
      </c>
      <c r="J20" s="47">
        <f>X!AX20/X!AX$41</f>
        <v>3.8512947661763455E-2</v>
      </c>
      <c r="K20" s="48">
        <f>X!AZ20/X!AZ$41</f>
        <v>3.268456079880467E-2</v>
      </c>
    </row>
    <row r="21" spans="1:11" s="64" customFormat="1" ht="17" customHeight="1" x14ac:dyDescent="0.2">
      <c r="A21" s="44" t="s">
        <v>18</v>
      </c>
      <c r="B21" s="90" t="s">
        <v>74</v>
      </c>
      <c r="C21" s="75">
        <f>X!AO21/X!AO$41</f>
        <v>3.7175986584035373E-3</v>
      </c>
      <c r="D21" s="46">
        <f>X!AP21/X!AP$41</f>
        <v>1.2100268154811446E-2</v>
      </c>
      <c r="E21" s="46">
        <f>X!AQ21/X!AQ$41</f>
        <v>0</v>
      </c>
      <c r="F21" s="46">
        <f>X!AR21/X!AR$41</f>
        <v>3.6315908769081383E-2</v>
      </c>
      <c r="G21" s="46">
        <f>X!AS21/X!AS$41</f>
        <v>3.3207560882503769E-2</v>
      </c>
      <c r="H21" s="47">
        <f>X!AT21/X!AT$41</f>
        <v>-9.5650951269945998E-3</v>
      </c>
      <c r="I21" s="48">
        <f>X!AW21/X!AW$41</f>
        <v>3.9044837345507317E-3</v>
      </c>
      <c r="J21" s="47">
        <f>X!AX21/X!AX$41</f>
        <v>2.165174782975197E-3</v>
      </c>
      <c r="K21" s="48">
        <f>X!AZ21/X!AZ$41</f>
        <v>9.6612520596901907E-3</v>
      </c>
    </row>
    <row r="22" spans="1:11" s="64" customFormat="1" ht="17" customHeight="1" x14ac:dyDescent="0.2">
      <c r="A22" s="44" t="s">
        <v>19</v>
      </c>
      <c r="B22" s="90" t="s">
        <v>75</v>
      </c>
      <c r="C22" s="75">
        <f>X!AO22/X!AO$41</f>
        <v>0</v>
      </c>
      <c r="D22" s="46">
        <f>X!AP22/X!AP$41</f>
        <v>3.3170133576733762E-2</v>
      </c>
      <c r="E22" s="46">
        <f>X!AQ22/X!AQ$41</f>
        <v>0</v>
      </c>
      <c r="F22" s="46">
        <f>X!AR22/X!AR$41</f>
        <v>1.9795151451478338E-2</v>
      </c>
      <c r="G22" s="46">
        <f>X!AS22/X!AS$41</f>
        <v>3.9537529198374284E-2</v>
      </c>
      <c r="H22" s="47">
        <f>X!AT22/X!AT$41</f>
        <v>0.23559989125576286</v>
      </c>
      <c r="I22" s="48">
        <f>X!AW22/X!AW$41</f>
        <v>0.62890341125160154</v>
      </c>
      <c r="J22" s="47">
        <f>X!AX22/X!AX$41</f>
        <v>0.24003196304252092</v>
      </c>
      <c r="K22" s="48">
        <f>X!AZ22/X!AZ$41</f>
        <v>0.18967784885229638</v>
      </c>
    </row>
    <row r="23" spans="1:11" s="64" customFormat="1" ht="17" customHeight="1" x14ac:dyDescent="0.2">
      <c r="A23" s="44" t="s">
        <v>20</v>
      </c>
      <c r="B23" s="90" t="s">
        <v>76</v>
      </c>
      <c r="C23" s="75">
        <f>X!AO23/X!AO$41</f>
        <v>2.1537126135277019E-2</v>
      </c>
      <c r="D23" s="46">
        <f>X!AP23/X!AP$41</f>
        <v>8.4347534026971479E-3</v>
      </c>
      <c r="E23" s="46">
        <f>X!AQ23/X!AQ$41</f>
        <v>3.3706336122782994E-7</v>
      </c>
      <c r="F23" s="46">
        <f>X!AR23/X!AR$41</f>
        <v>2.3303065246475497E-3</v>
      </c>
      <c r="G23" s="46">
        <f>X!AS23/X!AS$41</f>
        <v>7.5201275084206187E-3</v>
      </c>
      <c r="H23" s="47">
        <f>X!AT23/X!AT$41</f>
        <v>0.15615406679909832</v>
      </c>
      <c r="I23" s="48">
        <f>X!AW23/X!AW$41</f>
        <v>1.7723524251554142E-3</v>
      </c>
      <c r="J23" s="47">
        <f>X!AX23/X!AX$41</f>
        <v>1.6780156146675329E-2</v>
      </c>
      <c r="K23" s="48">
        <f>X!AZ23/X!AZ$41</f>
        <v>9.2049534450174449E-3</v>
      </c>
    </row>
    <row r="24" spans="1:11" s="64" customFormat="1" ht="17" customHeight="1" x14ac:dyDescent="0.2">
      <c r="A24" s="44" t="s">
        <v>21</v>
      </c>
      <c r="B24" s="90" t="s">
        <v>77</v>
      </c>
      <c r="C24" s="75">
        <f>X!AO24/X!AO$41</f>
        <v>0</v>
      </c>
      <c r="D24" s="46">
        <f>X!AP24/X!AP$41</f>
        <v>0</v>
      </c>
      <c r="E24" s="46">
        <f>X!AQ24/X!AQ$41</f>
        <v>0</v>
      </c>
      <c r="F24" s="46">
        <f>X!AR24/X!AR$41</f>
        <v>0.78718122285240244</v>
      </c>
      <c r="G24" s="46">
        <f>X!AS24/X!AS$41</f>
        <v>0.31790066775442372</v>
      </c>
      <c r="H24" s="47">
        <f>X!AT24/X!AT$41</f>
        <v>0</v>
      </c>
      <c r="I24" s="48">
        <f>X!AW24/X!AW$41</f>
        <v>0</v>
      </c>
      <c r="J24" s="47">
        <f>X!AX24/X!AX$41</f>
        <v>0</v>
      </c>
      <c r="K24" s="48">
        <f>X!AZ24/X!AZ$41</f>
        <v>5.3940930737964909E-2</v>
      </c>
    </row>
    <row r="25" spans="1:11" s="64" customFormat="1" ht="17" customHeight="1" x14ac:dyDescent="0.2">
      <c r="A25" s="44" t="s">
        <v>22</v>
      </c>
      <c r="B25" s="90" t="s">
        <v>176</v>
      </c>
      <c r="C25" s="75">
        <f>X!AO25/X!AO$41</f>
        <v>6.1229244061937569E-4</v>
      </c>
      <c r="D25" s="46">
        <f>X!AP25/X!AP$41</f>
        <v>2.4376546711952857E-2</v>
      </c>
      <c r="E25" s="46">
        <f>X!AQ25/X!AQ$41</f>
        <v>0</v>
      </c>
      <c r="F25" s="46">
        <f>X!AR25/X!AR$41</f>
        <v>0</v>
      </c>
      <c r="G25" s="46">
        <f>X!AS25/X!AS$41</f>
        <v>0</v>
      </c>
      <c r="H25" s="47">
        <f>X!AT25/X!AT$41</f>
        <v>0</v>
      </c>
      <c r="I25" s="48">
        <f>X!AW25/X!AW$41</f>
        <v>1.3860067755777563E-4</v>
      </c>
      <c r="J25" s="47">
        <f>X!AX25/X!AX$41</f>
        <v>1.3471392093474092E-2</v>
      </c>
      <c r="K25" s="48">
        <f>X!AZ25/X!AZ$41</f>
        <v>1.1356066112818985E-2</v>
      </c>
    </row>
    <row r="26" spans="1:11" s="64" customFormat="1" ht="17" customHeight="1" x14ac:dyDescent="0.2">
      <c r="A26" s="44" t="s">
        <v>23</v>
      </c>
      <c r="B26" s="90" t="s">
        <v>78</v>
      </c>
      <c r="C26" s="75">
        <f>X!AO26/X!AO$41</f>
        <v>2.7602420362490945E-4</v>
      </c>
      <c r="D26" s="46">
        <f>X!AP26/X!AP$41</f>
        <v>7.2782535334836368E-3</v>
      </c>
      <c r="E26" s="46">
        <f>X!AQ26/X!AQ$41</f>
        <v>-2.2108232032803923E-3</v>
      </c>
      <c r="F26" s="46">
        <f>X!AR26/X!AR$41</f>
        <v>0</v>
      </c>
      <c r="G26" s="46">
        <f>X!AS26/X!AS$41</f>
        <v>0</v>
      </c>
      <c r="H26" s="47">
        <f>X!AT26/X!AT$41</f>
        <v>0</v>
      </c>
      <c r="I26" s="48">
        <f>X!AW26/X!AW$41</f>
        <v>4.8347763562763049E-5</v>
      </c>
      <c r="J26" s="47">
        <f>X!AX26/X!AX$41</f>
        <v>0</v>
      </c>
      <c r="K26" s="48">
        <f>X!AZ26/X!AZ$41</f>
        <v>1.9240755287268196E-3</v>
      </c>
    </row>
    <row r="27" spans="1:11" s="64" customFormat="1" ht="17" customHeight="1" x14ac:dyDescent="0.2">
      <c r="A27" s="44" t="s">
        <v>24</v>
      </c>
      <c r="B27" s="90" t="s">
        <v>79</v>
      </c>
      <c r="C27" s="75">
        <f>X!AO27/X!AO$41</f>
        <v>0</v>
      </c>
      <c r="D27" s="46">
        <f>X!AP27/X!AP$41</f>
        <v>5.8746438326878292E-4</v>
      </c>
      <c r="E27" s="46">
        <f>X!AQ27/X!AQ$41</f>
        <v>1.3952479927746248E-2</v>
      </c>
      <c r="F27" s="46">
        <f>X!AR27/X!AR$41</f>
        <v>0</v>
      </c>
      <c r="G27" s="46">
        <f>X!AS27/X!AS$41</f>
        <v>0</v>
      </c>
      <c r="H27" s="47">
        <f>X!AT27/X!AT$41</f>
        <v>0</v>
      </c>
      <c r="I27" s="48">
        <f>X!AW27/X!AW$41</f>
        <v>2.5462034865603119E-5</v>
      </c>
      <c r="J27" s="47">
        <f>X!AX27/X!AX$41</f>
        <v>1.4025784602369753E-2</v>
      </c>
      <c r="K27" s="48">
        <f>X!AZ27/X!AZ$41</f>
        <v>5.8081831349090784E-3</v>
      </c>
    </row>
    <row r="28" spans="1:11" s="64" customFormat="1" ht="17" customHeight="1" x14ac:dyDescent="0.2">
      <c r="A28" s="44" t="s">
        <v>25</v>
      </c>
      <c r="B28" s="90" t="s">
        <v>80</v>
      </c>
      <c r="C28" s="75">
        <f>X!AO28/X!AO$41</f>
        <v>0.17554691809109793</v>
      </c>
      <c r="D28" s="46">
        <f>X!AP28/X!AP$41</f>
        <v>0.16496995363181255</v>
      </c>
      <c r="E28" s="46">
        <f>X!AQ28/X!AQ$41</f>
        <v>1.4418510169268768E-4</v>
      </c>
      <c r="F28" s="46">
        <f>X!AR28/X!AR$41</f>
        <v>1.4542793415100405E-2</v>
      </c>
      <c r="G28" s="46">
        <f>X!AS28/X!AS$41</f>
        <v>5.4419503155778724E-2</v>
      </c>
      <c r="H28" s="47">
        <f>X!AT28/X!AT$41</f>
        <v>-0.36017313825890529</v>
      </c>
      <c r="I28" s="48">
        <f>X!AW28/X!AW$41</f>
        <v>5.1608160667708396E-2</v>
      </c>
      <c r="J28" s="47">
        <f>X!AX28/X!AX$41</f>
        <v>8.9071534974979577E-2</v>
      </c>
      <c r="K28" s="48">
        <f>X!AZ28/X!AZ$41</f>
        <v>9.3240032458343891E-2</v>
      </c>
    </row>
    <row r="29" spans="1:11" s="64" customFormat="1" ht="17" customHeight="1" x14ac:dyDescent="0.2">
      <c r="A29" s="44" t="s">
        <v>26</v>
      </c>
      <c r="B29" s="90" t="s">
        <v>81</v>
      </c>
      <c r="C29" s="75">
        <f>X!AO29/X!AO$41</f>
        <v>2.9693503874272823E-5</v>
      </c>
      <c r="D29" s="46">
        <f>X!AP29/X!AP$41</f>
        <v>4.5704414693723924E-2</v>
      </c>
      <c r="E29" s="46">
        <f>X!AQ29/X!AQ$41</f>
        <v>0</v>
      </c>
      <c r="F29" s="46">
        <f>X!AR29/X!AR$41</f>
        <v>0</v>
      </c>
      <c r="G29" s="46">
        <f>X!AS29/X!AS$41</f>
        <v>0</v>
      </c>
      <c r="H29" s="47">
        <f>X!AT29/X!AT$41</f>
        <v>0</v>
      </c>
      <c r="I29" s="48">
        <f>X!AW29/X!AW$41</f>
        <v>6.3469475265982671E-3</v>
      </c>
      <c r="J29" s="47">
        <f>X!AX29/X!AX$41</f>
        <v>7.3676914661025498E-3</v>
      </c>
      <c r="K29" s="48">
        <f>X!AZ29/X!AZ$41</f>
        <v>1.6506828658612936E-2</v>
      </c>
    </row>
    <row r="30" spans="1:11" s="64" customFormat="1" ht="17" customHeight="1" x14ac:dyDescent="0.2">
      <c r="A30" s="44" t="s">
        <v>27</v>
      </c>
      <c r="B30" s="90" t="s">
        <v>82</v>
      </c>
      <c r="C30" s="75">
        <f>X!AO30/X!AO$41</f>
        <v>0</v>
      </c>
      <c r="D30" s="46">
        <f>X!AP30/X!AP$41</f>
        <v>0.21808164270574748</v>
      </c>
      <c r="E30" s="46">
        <f>X!AQ30/X!AQ$41</f>
        <v>4.4408287203205485E-5</v>
      </c>
      <c r="F30" s="46">
        <f>X!AR30/X!AR$41</f>
        <v>0</v>
      </c>
      <c r="G30" s="46">
        <f>X!AS30/X!AS$41</f>
        <v>2.849463690510461E-2</v>
      </c>
      <c r="H30" s="47">
        <f>X!AT30/X!AT$41</f>
        <v>0</v>
      </c>
      <c r="I30" s="48">
        <f>X!AW30/X!AW$41</f>
        <v>1.1952612416907173E-4</v>
      </c>
      <c r="J30" s="47">
        <f>X!AX30/X!AX$41</f>
        <v>1.1040515013001436E-2</v>
      </c>
      <c r="K30" s="48">
        <f>X!AZ30/X!AZ$41</f>
        <v>6.9944217981137327E-2</v>
      </c>
    </row>
    <row r="31" spans="1:11" s="64" customFormat="1" ht="17" customHeight="1" x14ac:dyDescent="0.2">
      <c r="A31" s="44" t="s">
        <v>28</v>
      </c>
      <c r="B31" s="90" t="s">
        <v>83</v>
      </c>
      <c r="C31" s="75">
        <f>X!AO31/X!AO$41</f>
        <v>3.9410998772097645E-2</v>
      </c>
      <c r="D31" s="46">
        <f>X!AP31/X!AP$41</f>
        <v>3.8214103889520692E-2</v>
      </c>
      <c r="E31" s="46">
        <f>X!AQ31/X!AQ$41</f>
        <v>7.9948910776103991E-4</v>
      </c>
      <c r="F31" s="46">
        <f>X!AR31/X!AR$41</f>
        <v>1.8380876632492706E-3</v>
      </c>
      <c r="G31" s="46">
        <f>X!AS31/X!AS$41</f>
        <v>5.925166328695817E-3</v>
      </c>
      <c r="H31" s="47">
        <f>X!AT31/X!AT$41</f>
        <v>-0.15307240760259166</v>
      </c>
      <c r="I31" s="48">
        <f>X!AW31/X!AW$41</f>
        <v>2.4803941999446546E-2</v>
      </c>
      <c r="J31" s="47">
        <f>X!AX31/X!AX$41</f>
        <v>5.1170536297914342E-2</v>
      </c>
      <c r="K31" s="48">
        <f>X!AZ31/X!AZ$41</f>
        <v>3.2589813132931071E-2</v>
      </c>
    </row>
    <row r="32" spans="1:11" s="64" customFormat="1" ht="17" customHeight="1" x14ac:dyDescent="0.2">
      <c r="A32" s="44" t="s">
        <v>29</v>
      </c>
      <c r="B32" s="90" t="s">
        <v>84</v>
      </c>
      <c r="C32" s="75">
        <f>X!AO32/X!AO$41</f>
        <v>1.94312976525698E-2</v>
      </c>
      <c r="D32" s="46">
        <f>X!AP32/X!AP$41</f>
        <v>5.521821043500693E-2</v>
      </c>
      <c r="E32" s="46">
        <f>X!AQ32/X!AQ$41</f>
        <v>1.5318109557013179E-4</v>
      </c>
      <c r="F32" s="46">
        <f>X!AR32/X!AR$41</f>
        <v>3.6449938804345633E-2</v>
      </c>
      <c r="G32" s="46">
        <f>X!AS32/X!AS$41</f>
        <v>9.9829106409187893E-2</v>
      </c>
      <c r="H32" s="47">
        <f>X!AT32/X!AT$41</f>
        <v>5.9869693861772981E-2</v>
      </c>
      <c r="I32" s="48">
        <f>X!AW32/X!AW$41</f>
        <v>4.4452070031049725E-3</v>
      </c>
      <c r="J32" s="47">
        <f>X!AX32/X!AX$41</f>
        <v>4.3311240222421839E-2</v>
      </c>
      <c r="K32" s="48">
        <f>X!AZ32/X!AZ$41</f>
        <v>4.3881581489233552E-2</v>
      </c>
    </row>
    <row r="33" spans="1:11" s="64" customFormat="1" ht="17" customHeight="1" x14ac:dyDescent="0.2">
      <c r="A33" s="44" t="s">
        <v>30</v>
      </c>
      <c r="B33" s="90" t="s">
        <v>85</v>
      </c>
      <c r="C33" s="75">
        <f>X!AO33/X!AO$41</f>
        <v>0</v>
      </c>
      <c r="D33" s="46">
        <f>X!AP33/X!AP$41</f>
        <v>3.8748753492388573E-3</v>
      </c>
      <c r="E33" s="46">
        <f>X!AQ33/X!AQ$41</f>
        <v>0.27604728136815915</v>
      </c>
      <c r="F33" s="46">
        <f>X!AR33/X!AR$41</f>
        <v>0</v>
      </c>
      <c r="G33" s="46">
        <f>X!AS33/X!AS$41</f>
        <v>0</v>
      </c>
      <c r="H33" s="47">
        <f>X!AT33/X!AT$41</f>
        <v>0</v>
      </c>
      <c r="I33" s="48">
        <f>X!AW33/X!AW$41</f>
        <v>0</v>
      </c>
      <c r="J33" s="47">
        <f>X!AX33/X!AX$41</f>
        <v>0</v>
      </c>
      <c r="K33" s="48">
        <f>X!AZ33/X!AZ$41</f>
        <v>2.3834028176510449E-2</v>
      </c>
    </row>
    <row r="34" spans="1:11" s="64" customFormat="1" ht="17" customHeight="1" x14ac:dyDescent="0.2">
      <c r="A34" s="44" t="s">
        <v>31</v>
      </c>
      <c r="B34" s="90" t="s">
        <v>86</v>
      </c>
      <c r="C34" s="75">
        <f>X!AO34/X!AO$41</f>
        <v>5.0374225400219418E-6</v>
      </c>
      <c r="D34" s="46">
        <f>X!AP34/X!AP$41</f>
        <v>3.3283485013689461E-2</v>
      </c>
      <c r="E34" s="46">
        <f>X!AQ34/X!AQ$41</f>
        <v>0.16657164372371297</v>
      </c>
      <c r="F34" s="46">
        <f>X!AR34/X!AR$41</f>
        <v>6.3351723183581829E-2</v>
      </c>
      <c r="G34" s="46">
        <f>X!AS34/X!AS$41</f>
        <v>0.21893026825570439</v>
      </c>
      <c r="H34" s="47">
        <f>X!AT34/X!AT$41</f>
        <v>0</v>
      </c>
      <c r="I34" s="48">
        <f>X!AW34/X!AW$41</f>
        <v>2.5773919224403629E-3</v>
      </c>
      <c r="J34" s="47">
        <f>X!AX34/X!AX$41</f>
        <v>1.7574771676238256E-2</v>
      </c>
      <c r="K34" s="48">
        <f>X!AZ34/X!AZ$41</f>
        <v>5.8082754714459013E-2</v>
      </c>
    </row>
    <row r="35" spans="1:11" s="64" customFormat="1" ht="17" customHeight="1" x14ac:dyDescent="0.2">
      <c r="A35" s="44" t="s">
        <v>32</v>
      </c>
      <c r="B35" s="90" t="s">
        <v>87</v>
      </c>
      <c r="C35" s="75">
        <f>X!AO35/X!AO$41</f>
        <v>6.7472495750373548E-2</v>
      </c>
      <c r="D35" s="46">
        <f>X!AP35/X!AP$41</f>
        <v>5.2166571569586179E-2</v>
      </c>
      <c r="E35" s="46">
        <f>X!AQ35/X!AQ$41</f>
        <v>0.54437337865850577</v>
      </c>
      <c r="F35" s="46">
        <f>X!AR35/X!AR$41</f>
        <v>0</v>
      </c>
      <c r="G35" s="46">
        <f>X!AS35/X!AS$41</f>
        <v>0</v>
      </c>
      <c r="H35" s="47">
        <f>X!AT35/X!AT$41</f>
        <v>0</v>
      </c>
      <c r="I35" s="48">
        <f>X!AW35/X!AW$41</f>
        <v>3.1725669874238359E-6</v>
      </c>
      <c r="J35" s="47">
        <f>X!AX35/X!AX$41</f>
        <v>6.7586881259004098E-4</v>
      </c>
      <c r="K35" s="48">
        <f>X!AZ35/X!AZ$41</f>
        <v>6.0750703201885616E-2</v>
      </c>
    </row>
    <row r="36" spans="1:11" s="64" customFormat="1" ht="17" customHeight="1" x14ac:dyDescent="0.2">
      <c r="A36" s="44" t="s">
        <v>33</v>
      </c>
      <c r="B36" s="90" t="s">
        <v>88</v>
      </c>
      <c r="C36" s="75">
        <f>X!AO36/X!AO$41</f>
        <v>0</v>
      </c>
      <c r="D36" s="46">
        <f>X!AP36/X!AP$41</f>
        <v>8.9173268397682668E-3</v>
      </c>
      <c r="E36" s="46">
        <f>X!AQ36/X!AQ$41</f>
        <v>0</v>
      </c>
      <c r="F36" s="46">
        <f>X!AR36/X!AR$41</f>
        <v>0</v>
      </c>
      <c r="G36" s="46">
        <f>X!AS36/X!AS$41</f>
        <v>0</v>
      </c>
      <c r="H36" s="47">
        <f>X!AT36/X!AT$41</f>
        <v>0</v>
      </c>
      <c r="I36" s="48">
        <f>X!AW36/X!AW$41</f>
        <v>6.1209918425266709E-5</v>
      </c>
      <c r="J36" s="47">
        <f>X!AX36/X!AX$41</f>
        <v>9.9892740970161111E-4</v>
      </c>
      <c r="K36" s="48">
        <f>X!AZ36/X!AZ$41</f>
        <v>2.8965914251096255E-3</v>
      </c>
    </row>
    <row r="37" spans="1:11" s="64" customFormat="1" ht="17" customHeight="1" x14ac:dyDescent="0.2">
      <c r="A37" s="44" t="s">
        <v>34</v>
      </c>
      <c r="B37" s="90" t="s">
        <v>89</v>
      </c>
      <c r="C37" s="75">
        <f>X!AO37/X!AO$41</f>
        <v>8.4473268741755998E-3</v>
      </c>
      <c r="D37" s="46">
        <f>X!AP37/X!AP$41</f>
        <v>1.536128891629525E-2</v>
      </c>
      <c r="E37" s="46">
        <f>X!AQ37/X!AQ$41</f>
        <v>0</v>
      </c>
      <c r="F37" s="46">
        <f>X!AR37/X!AR$41</f>
        <v>4.7988815156834817E-3</v>
      </c>
      <c r="G37" s="46">
        <f>X!AS37/X!AS$41</f>
        <v>1.2681863123346444E-2</v>
      </c>
      <c r="H37" s="47">
        <f>X!AT37/X!AT$41</f>
        <v>0</v>
      </c>
      <c r="I37" s="48">
        <f>X!AW37/X!AW$41</f>
        <v>1.2085223719457808E-2</v>
      </c>
      <c r="J37" s="47">
        <f>X!AX37/X!AX$41</f>
        <v>1.2566209009947954E-2</v>
      </c>
      <c r="K37" s="48">
        <f>X!AZ37/X!AZ$41</f>
        <v>1.2103815195700196E-2</v>
      </c>
    </row>
    <row r="38" spans="1:11" s="64" customFormat="1" ht="17" customHeight="1" x14ac:dyDescent="0.2">
      <c r="A38" s="44" t="s">
        <v>35</v>
      </c>
      <c r="B38" s="90" t="s">
        <v>90</v>
      </c>
      <c r="C38" s="75">
        <f>X!AO38/X!AO$41</f>
        <v>0.50798553978579408</v>
      </c>
      <c r="D38" s="46">
        <f>X!AP38/X!AP$41</f>
        <v>0.12019084774721044</v>
      </c>
      <c r="E38" s="46">
        <f>X!AQ38/X!AQ$41</f>
        <v>0</v>
      </c>
      <c r="F38" s="46">
        <f>X!AR38/X!AR$41</f>
        <v>0</v>
      </c>
      <c r="G38" s="46">
        <f>X!AS38/X!AS$41</f>
        <v>1.1577446376835367E-3</v>
      </c>
      <c r="H38" s="47">
        <f>X!AT38/X!AT$41</f>
        <v>0</v>
      </c>
      <c r="I38" s="48">
        <f>X!AW38/X!AW$41</f>
        <v>2.5895333707585178E-3</v>
      </c>
      <c r="J38" s="47">
        <f>X!AX38/X!AX$41</f>
        <v>3.0063927225008506E-2</v>
      </c>
      <c r="K38" s="48">
        <f>X!AZ38/X!AZ$41</f>
        <v>5.0139988944025465E-2</v>
      </c>
    </row>
    <row r="39" spans="1:11" s="64" customFormat="1" ht="17" customHeight="1" x14ac:dyDescent="0.2">
      <c r="A39" s="44" t="s">
        <v>36</v>
      </c>
      <c r="B39" s="90" t="s">
        <v>91</v>
      </c>
      <c r="C39" s="75">
        <f>X!AO39/X!AO$41</f>
        <v>0</v>
      </c>
      <c r="D39" s="46">
        <f>X!AP39/X!AP$41</f>
        <v>0</v>
      </c>
      <c r="E39" s="46">
        <f>X!AQ39/X!AQ$41</f>
        <v>0</v>
      </c>
      <c r="F39" s="46">
        <f>X!AR39/X!AR$41</f>
        <v>0</v>
      </c>
      <c r="G39" s="46">
        <f>X!AS39/X!AS$41</f>
        <v>0</v>
      </c>
      <c r="H39" s="47">
        <f>X!AT39/X!AT$41</f>
        <v>0</v>
      </c>
      <c r="I39" s="48">
        <f>X!AW39/X!AW$41</f>
        <v>0</v>
      </c>
      <c r="J39" s="47">
        <f>X!AX39/X!AX$41</f>
        <v>0</v>
      </c>
      <c r="K39" s="48">
        <f>X!AZ39/X!AZ$41</f>
        <v>0</v>
      </c>
    </row>
    <row r="40" spans="1:11" s="64" customFormat="1" ht="17" customHeight="1" x14ac:dyDescent="0.2">
      <c r="A40" s="44" t="s">
        <v>37</v>
      </c>
      <c r="B40" s="90" t="s">
        <v>92</v>
      </c>
      <c r="C40" s="75">
        <f>X!AO40/X!AO$41</f>
        <v>0</v>
      </c>
      <c r="D40" s="46">
        <f>X!AP40/X!AP$41</f>
        <v>6.0005403778872287E-6</v>
      </c>
      <c r="E40" s="46">
        <f>X!AQ40/X!AQ$41</f>
        <v>0</v>
      </c>
      <c r="F40" s="46">
        <f>X!AR40/X!AR$41</f>
        <v>0</v>
      </c>
      <c r="G40" s="46">
        <f>X!AS40/X!AS$41</f>
        <v>0</v>
      </c>
      <c r="H40" s="47">
        <f>X!AT40/X!AT$41</f>
        <v>1.308427644595994E-3</v>
      </c>
      <c r="I40" s="48">
        <f>X!AW40/X!AW$41</f>
        <v>2.5206696407183527E-2</v>
      </c>
      <c r="J40" s="47">
        <f>X!AX40/X!AX$41</f>
        <v>0</v>
      </c>
      <c r="K40" s="48">
        <f>X!AZ40/X!AZ$41</f>
        <v>3.9341417287699666E-3</v>
      </c>
    </row>
    <row r="41" spans="1:11" s="64" customFormat="1" ht="17" customHeight="1" x14ac:dyDescent="0.2">
      <c r="A41" s="50" t="s">
        <v>38</v>
      </c>
      <c r="B41" s="93" t="s">
        <v>93</v>
      </c>
      <c r="C41" s="76">
        <f>X!AO41/X!AO$41</f>
        <v>1</v>
      </c>
      <c r="D41" s="51">
        <f>X!AP41/X!AP$41</f>
        <v>1</v>
      </c>
      <c r="E41" s="51">
        <f>X!AQ41/X!AQ$41</f>
        <v>1</v>
      </c>
      <c r="F41" s="51">
        <f>X!AR41/X!AR$41</f>
        <v>1</v>
      </c>
      <c r="G41" s="51">
        <f>X!AS41/X!AS$41</f>
        <v>1</v>
      </c>
      <c r="H41" s="52">
        <f>X!AT41/X!AT$41</f>
        <v>1</v>
      </c>
      <c r="I41" s="53">
        <f>X!AW41/X!AW$41</f>
        <v>1</v>
      </c>
      <c r="J41" s="52">
        <f>X!AX41/X!AX$41</f>
        <v>1</v>
      </c>
      <c r="K41" s="53">
        <f>X!AZ41/X!AZ$41</f>
        <v>1</v>
      </c>
    </row>
    <row r="42" spans="1:11" s="64" customFormat="1" ht="17" customHeight="1" x14ac:dyDescent="0.2">
      <c r="A42" s="63"/>
      <c r="C42" s="49"/>
      <c r="D42" s="49"/>
      <c r="E42" s="49"/>
      <c r="F42" s="49"/>
      <c r="G42" s="49"/>
      <c r="H42" s="49"/>
      <c r="I42" s="49"/>
      <c r="J42" s="49"/>
      <c r="K42" s="49"/>
    </row>
  </sheetData>
  <mergeCells count="1">
    <mergeCell ref="A2:B3"/>
  </mergeCells>
  <phoneticPr fontId="1"/>
  <pageMargins left="0.7" right="0.7" top="0.75" bottom="0.75" header="0.3" footer="0.3"/>
  <pageSetup paperSize="9" scale="71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605D0-44FE-4339-98CA-CACEC6B30A6B}">
  <sheetPr codeName="Sheet6">
    <tabColor rgb="FFFFFFCC"/>
    <pageSetUpPr fitToPage="1"/>
  </sheetPr>
  <dimension ref="A1:AO43"/>
  <sheetViews>
    <sheetView view="pageBreakPreview" zoomScale="90" zoomScaleNormal="90" zoomScaleSheetLayoutView="90" workbookViewId="0">
      <pane xSplit="2" ySplit="3" topLeftCell="AA31" activePane="bottomRight" state="frozen"/>
      <selection activeCell="A2" sqref="A2:B3"/>
      <selection pane="topRight" activeCell="A2" sqref="A2:B3"/>
      <selection pane="bottomLeft" activeCell="A2" sqref="A2:B3"/>
      <selection pane="bottomRight" activeCell="AJ54" sqref="AJ54"/>
    </sheetView>
  </sheetViews>
  <sheetFormatPr defaultColWidth="14.36328125" defaultRowHeight="21" customHeight="1" x14ac:dyDescent="0.2"/>
  <cols>
    <col min="1" max="1" width="6.6328125" style="5" customWidth="1"/>
    <col min="2" max="2" width="30.6328125" style="4" customWidth="1"/>
    <col min="3" max="41" width="11.6328125" style="4" customWidth="1"/>
    <col min="42" max="48" width="11.81640625" style="4" customWidth="1"/>
    <col min="49" max="16384" width="14.36328125" style="4"/>
  </cols>
  <sheetData>
    <row r="1" spans="1:41" s="1" customFormat="1" ht="26.5" customHeight="1" x14ac:dyDescent="0.2">
      <c r="A1" s="16"/>
      <c r="B1" s="22"/>
      <c r="C1" s="23"/>
      <c r="D1" s="23"/>
      <c r="E1" s="23"/>
      <c r="F1" s="23"/>
      <c r="G1" s="23"/>
      <c r="H1" s="23"/>
    </row>
    <row r="2" spans="1:41" s="5" customFormat="1" ht="16" customHeight="1" x14ac:dyDescent="0.2">
      <c r="A2" s="194" t="s">
        <v>202</v>
      </c>
      <c r="B2" s="195"/>
      <c r="C2" s="14" t="s">
        <v>1</v>
      </c>
      <c r="D2" s="14" t="s">
        <v>2</v>
      </c>
      <c r="E2" s="14" t="s">
        <v>3</v>
      </c>
      <c r="F2" s="1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14" t="s">
        <v>9</v>
      </c>
      <c r="L2" s="14" t="s">
        <v>10</v>
      </c>
      <c r="M2" s="14" t="s">
        <v>11</v>
      </c>
      <c r="N2" s="14" t="s">
        <v>12</v>
      </c>
      <c r="O2" s="14" t="s">
        <v>13</v>
      </c>
      <c r="P2" s="14" t="s">
        <v>14</v>
      </c>
      <c r="Q2" s="14" t="s">
        <v>15</v>
      </c>
      <c r="R2" s="14" t="s">
        <v>16</v>
      </c>
      <c r="S2" s="14" t="s">
        <v>17</v>
      </c>
      <c r="T2" s="14" t="s">
        <v>18</v>
      </c>
      <c r="U2" s="14" t="s">
        <v>19</v>
      </c>
      <c r="V2" s="14" t="s">
        <v>20</v>
      </c>
      <c r="W2" s="14" t="s">
        <v>21</v>
      </c>
      <c r="X2" s="14" t="s">
        <v>22</v>
      </c>
      <c r="Y2" s="14" t="s">
        <v>23</v>
      </c>
      <c r="Z2" s="14" t="s">
        <v>24</v>
      </c>
      <c r="AA2" s="14" t="s">
        <v>25</v>
      </c>
      <c r="AB2" s="14" t="s">
        <v>26</v>
      </c>
      <c r="AC2" s="14" t="s">
        <v>27</v>
      </c>
      <c r="AD2" s="14" t="s">
        <v>28</v>
      </c>
      <c r="AE2" s="14" t="s">
        <v>29</v>
      </c>
      <c r="AF2" s="14" t="s">
        <v>30</v>
      </c>
      <c r="AG2" s="14" t="s">
        <v>31</v>
      </c>
      <c r="AH2" s="14" t="s">
        <v>32</v>
      </c>
      <c r="AI2" s="14" t="s">
        <v>33</v>
      </c>
      <c r="AJ2" s="14" t="s">
        <v>34</v>
      </c>
      <c r="AK2" s="14" t="s">
        <v>35</v>
      </c>
      <c r="AL2" s="14" t="s">
        <v>36</v>
      </c>
      <c r="AM2" s="13" t="s">
        <v>37</v>
      </c>
      <c r="AN2" s="15"/>
      <c r="AO2" s="15"/>
    </row>
    <row r="3" spans="1:41" ht="31.5" customHeight="1" x14ac:dyDescent="0.2">
      <c r="A3" s="196"/>
      <c r="B3" s="197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  <c r="AN3" s="143" t="s">
        <v>123</v>
      </c>
      <c r="AO3" s="143" t="s">
        <v>124</v>
      </c>
    </row>
    <row r="4" spans="1:41" s="64" customFormat="1" ht="17" customHeight="1" x14ac:dyDescent="0.2">
      <c r="A4" s="44" t="s">
        <v>1</v>
      </c>
      <c r="B4" s="90" t="s">
        <v>57</v>
      </c>
      <c r="C4" s="46">
        <f t="array" ref="C4:AM40">MINVERSE(I!C4:AM40-MMULT(I!C4:AM40-M!C4:AM40,A!C4:AM40))</f>
        <v>1.0325040081976891</v>
      </c>
      <c r="D4" s="46">
        <v>3.8725310118156645E-5</v>
      </c>
      <c r="E4" s="46">
        <v>6.008144289657967E-2</v>
      </c>
      <c r="F4" s="46">
        <v>2.8324941895729225E-3</v>
      </c>
      <c r="G4" s="46">
        <v>4.5923950514304051E-3</v>
      </c>
      <c r="H4" s="46">
        <v>8.1443826625603286E-4</v>
      </c>
      <c r="I4" s="46">
        <v>3.9315652198649595E-6</v>
      </c>
      <c r="J4" s="46">
        <v>2.781458396002951E-3</v>
      </c>
      <c r="K4" s="46">
        <v>1.4290946061802342E-4</v>
      </c>
      <c r="L4" s="46">
        <v>1.8188949757409914E-5</v>
      </c>
      <c r="M4" s="46">
        <v>4.3104369495806028E-5</v>
      </c>
      <c r="N4" s="46">
        <v>3.1229746677318467E-5</v>
      </c>
      <c r="O4" s="46">
        <v>3.9834184124503511E-5</v>
      </c>
      <c r="P4" s="46">
        <v>2.8782889127977868E-5</v>
      </c>
      <c r="Q4" s="46">
        <v>5.8562677078641261E-5</v>
      </c>
      <c r="R4" s="46">
        <v>4.7157890505678416E-5</v>
      </c>
      <c r="S4" s="46">
        <v>6.6148680459074223E-5</v>
      </c>
      <c r="T4" s="46">
        <v>7.2378184702093833E-5</v>
      </c>
      <c r="U4" s="46">
        <v>9.0378689313601337E-5</v>
      </c>
      <c r="V4" s="46">
        <v>1.0012350808699343E-3</v>
      </c>
      <c r="W4" s="46">
        <v>3.7553831425104014E-4</v>
      </c>
      <c r="X4" s="46">
        <v>2.9191309253678335E-5</v>
      </c>
      <c r="Y4" s="46">
        <v>1.0085025717174745E-4</v>
      </c>
      <c r="Z4" s="46">
        <v>5.0990063871257748E-5</v>
      </c>
      <c r="AA4" s="46">
        <v>7.4460218959255961E-5</v>
      </c>
      <c r="AB4" s="46">
        <v>3.4613677604038474E-5</v>
      </c>
      <c r="AC4" s="46">
        <v>1.7651695812764358E-5</v>
      </c>
      <c r="AD4" s="46">
        <v>4.9817817000735735E-5</v>
      </c>
      <c r="AE4" s="46">
        <v>8.7012976899371319E-5</v>
      </c>
      <c r="AF4" s="46">
        <v>4.0807020605749363E-5</v>
      </c>
      <c r="AG4" s="46">
        <v>7.3658621008757203E-4</v>
      </c>
      <c r="AH4" s="46">
        <v>9.0732047396143161E-4</v>
      </c>
      <c r="AI4" s="46">
        <v>8.3612274763096486E-4</v>
      </c>
      <c r="AJ4" s="46">
        <v>4.6667127409581406E-5</v>
      </c>
      <c r="AK4" s="46">
        <v>7.945185610349707E-3</v>
      </c>
      <c r="AL4" s="46">
        <v>7.4184809114204587E-4</v>
      </c>
      <c r="AM4" s="47">
        <v>1.0507295740085875E-4</v>
      </c>
      <c r="AN4" s="48">
        <f>SUM(C4:AM4)</f>
        <v>1.1174685412450105</v>
      </c>
      <c r="AO4" s="48">
        <f>AN4/AVERAGE($AN$4:$AN$40)</f>
        <v>0.81220212463253649</v>
      </c>
    </row>
    <row r="5" spans="1:41" s="64" customFormat="1" ht="17" customHeight="1" x14ac:dyDescent="0.2">
      <c r="A5" s="44" t="s">
        <v>2</v>
      </c>
      <c r="B5" s="90" t="s">
        <v>58</v>
      </c>
      <c r="C5" s="46">
        <v>6.3157556673112519E-5</v>
      </c>
      <c r="D5" s="46">
        <v>1.000109920079046</v>
      </c>
      <c r="E5" s="46">
        <v>4.4099947647815084E-5</v>
      </c>
      <c r="F5" s="46">
        <v>5.9481328093729534E-5</v>
      </c>
      <c r="G5" s="46">
        <v>7.4564181225751433E-5</v>
      </c>
      <c r="H5" s="46">
        <v>1.0539442922431911E-4</v>
      </c>
      <c r="I5" s="46">
        <v>3.0759744951642755E-3</v>
      </c>
      <c r="J5" s="46">
        <v>5.4235961331744954E-5</v>
      </c>
      <c r="K5" s="46">
        <v>3.5958198456221272E-4</v>
      </c>
      <c r="L5" s="46">
        <v>4.8965248750713788E-4</v>
      </c>
      <c r="M5" s="46">
        <v>1.7381940407956516E-4</v>
      </c>
      <c r="N5" s="46">
        <v>9.489283054793865E-5</v>
      </c>
      <c r="O5" s="46">
        <v>5.0652905321170998E-5</v>
      </c>
      <c r="P5" s="46">
        <v>5.1975949729524736E-5</v>
      </c>
      <c r="Q5" s="46">
        <v>3.1751629353476311E-5</v>
      </c>
      <c r="R5" s="46">
        <v>6.4247707114891756E-5</v>
      </c>
      <c r="S5" s="46">
        <v>4.1423417346807558E-5</v>
      </c>
      <c r="T5" s="46">
        <v>2.4861817856420464E-5</v>
      </c>
      <c r="U5" s="46">
        <v>5.2198248298725667E-5</v>
      </c>
      <c r="V5" s="46">
        <v>5.4593472026365332E-5</v>
      </c>
      <c r="W5" s="46">
        <v>5.5234122811045079E-5</v>
      </c>
      <c r="X5" s="46">
        <v>1.7658334474188121E-3</v>
      </c>
      <c r="Y5" s="46">
        <v>1.2335178762640545E-4</v>
      </c>
      <c r="Z5" s="46">
        <v>1.2514656115919122E-4</v>
      </c>
      <c r="AA5" s="46">
        <v>3.9291081345041102E-5</v>
      </c>
      <c r="AB5" s="46">
        <v>1.6869864728519408E-5</v>
      </c>
      <c r="AC5" s="46">
        <v>9.7948631171168964E-6</v>
      </c>
      <c r="AD5" s="46">
        <v>1.5102778902609539E-4</v>
      </c>
      <c r="AE5" s="46">
        <v>1.7188959444827716E-5</v>
      </c>
      <c r="AF5" s="46">
        <v>3.4795437386702386E-5</v>
      </c>
      <c r="AG5" s="46">
        <v>2.9378715848165588E-5</v>
      </c>
      <c r="AH5" s="46">
        <v>2.9409509127654267E-5</v>
      </c>
      <c r="AI5" s="46">
        <v>2.0612854928097281E-5</v>
      </c>
      <c r="AJ5" s="46">
        <v>1.6888844338294792E-5</v>
      </c>
      <c r="AK5" s="46">
        <v>5.7020678365227828E-5</v>
      </c>
      <c r="AL5" s="46">
        <v>2.9980365012912495E-5</v>
      </c>
      <c r="AM5" s="47">
        <v>3.2145666855136498E-5</v>
      </c>
      <c r="AN5" s="48">
        <f t="shared" ref="AN5:AN40" si="0">SUM(C5:AM5)</f>
        <v>1.0076304503806905</v>
      </c>
      <c r="AO5" s="48">
        <f t="shared" ref="AO5:AO40" si="1">AN5/AVERAGE($AN$4:$AN$40)</f>
        <v>0.73236924569870143</v>
      </c>
    </row>
    <row r="6" spans="1:41" s="64" customFormat="1" ht="17" customHeight="1" x14ac:dyDescent="0.2">
      <c r="A6" s="44" t="s">
        <v>3</v>
      </c>
      <c r="B6" s="90" t="s">
        <v>59</v>
      </c>
      <c r="C6" s="46">
        <v>3.1115636856705937E-2</v>
      </c>
      <c r="D6" s="46">
        <v>4.237170877878211E-5</v>
      </c>
      <c r="E6" s="46">
        <v>1.0663257530159855</v>
      </c>
      <c r="F6" s="46">
        <v>1.0707408538474712E-3</v>
      </c>
      <c r="G6" s="46">
        <v>6.2905600463946298E-4</v>
      </c>
      <c r="H6" s="46">
        <v>3.1678417689461435E-3</v>
      </c>
      <c r="I6" s="46">
        <v>9.0747296918892211E-6</v>
      </c>
      <c r="J6" s="46">
        <v>2.1325274703117082E-4</v>
      </c>
      <c r="K6" s="46">
        <v>2.512517488892267E-4</v>
      </c>
      <c r="L6" s="46">
        <v>2.809798040087304E-5</v>
      </c>
      <c r="M6" s="46">
        <v>4.2247218949227188E-5</v>
      </c>
      <c r="N6" s="46">
        <v>2.9374631434902934E-5</v>
      </c>
      <c r="O6" s="46">
        <v>3.4371991062180442E-5</v>
      </c>
      <c r="P6" s="46">
        <v>2.6792420706165431E-5</v>
      </c>
      <c r="Q6" s="46">
        <v>3.8433406065484199E-5</v>
      </c>
      <c r="R6" s="46">
        <v>3.9770255813862559E-5</v>
      </c>
      <c r="S6" s="46">
        <v>3.6859349920971092E-5</v>
      </c>
      <c r="T6" s="46">
        <v>3.6432669196230093E-5</v>
      </c>
      <c r="U6" s="46">
        <v>3.3640560072518253E-5</v>
      </c>
      <c r="V6" s="46">
        <v>1.0218469325081704E-3</v>
      </c>
      <c r="W6" s="46">
        <v>7.0793931561886588E-5</v>
      </c>
      <c r="X6" s="46">
        <v>2.5940858474516367E-5</v>
      </c>
      <c r="Y6" s="46">
        <v>6.5853110330858092E-5</v>
      </c>
      <c r="Z6" s="46">
        <v>3.7801906190985809E-5</v>
      </c>
      <c r="AA6" s="46">
        <v>8.4583135949537543E-5</v>
      </c>
      <c r="AB6" s="46">
        <v>4.6316966758165792E-5</v>
      </c>
      <c r="AC6" s="46">
        <v>3.1344373546546909E-5</v>
      </c>
      <c r="AD6" s="46">
        <v>7.3109468183659451E-5</v>
      </c>
      <c r="AE6" s="46">
        <v>2.440910371607877E-4</v>
      </c>
      <c r="AF6" s="46">
        <v>2.3730054297864688E-4</v>
      </c>
      <c r="AG6" s="46">
        <v>2.1749322103939255E-3</v>
      </c>
      <c r="AH6" s="46">
        <v>2.7117450509481079E-3</v>
      </c>
      <c r="AI6" s="46">
        <v>6.2010549696024458E-4</v>
      </c>
      <c r="AJ6" s="46">
        <v>9.5036020375236128E-5</v>
      </c>
      <c r="AK6" s="46">
        <v>3.6579299504381865E-2</v>
      </c>
      <c r="AL6" s="46">
        <v>1.6221721220590488E-4</v>
      </c>
      <c r="AM6" s="47">
        <v>1.2630696960057813E-3</v>
      </c>
      <c r="AN6" s="48">
        <f t="shared" si="0"/>
        <v>1.148716387373053</v>
      </c>
      <c r="AO6" s="48">
        <f t="shared" si="1"/>
        <v>0.83491378592647369</v>
      </c>
    </row>
    <row r="7" spans="1:41" s="64" customFormat="1" ht="17" customHeight="1" x14ac:dyDescent="0.2">
      <c r="A7" s="44" t="s">
        <v>4</v>
      </c>
      <c r="B7" s="90" t="s">
        <v>60</v>
      </c>
      <c r="C7" s="46">
        <v>3.5421966635571357E-4</v>
      </c>
      <c r="D7" s="46">
        <v>3.242977448776914E-4</v>
      </c>
      <c r="E7" s="46">
        <v>1.8303226442792898E-4</v>
      </c>
      <c r="F7" s="46">
        <v>1.0178386196720051</v>
      </c>
      <c r="G7" s="46">
        <v>4.4093778005474505E-4</v>
      </c>
      <c r="H7" s="46">
        <v>2.2525694967353901E-4</v>
      </c>
      <c r="I7" s="46">
        <v>1.6411412102804114E-5</v>
      </c>
      <c r="J7" s="46">
        <v>4.7701853401975073E-4</v>
      </c>
      <c r="K7" s="46">
        <v>5.3668605703664394E-4</v>
      </c>
      <c r="L7" s="46">
        <v>8.8605623714605391E-5</v>
      </c>
      <c r="M7" s="46">
        <v>2.6199757845502984E-4</v>
      </c>
      <c r="N7" s="46">
        <v>1.7527234178413205E-4</v>
      </c>
      <c r="O7" s="46">
        <v>1.9281699611170173E-4</v>
      </c>
      <c r="P7" s="46">
        <v>1.7235546568153246E-4</v>
      </c>
      <c r="Q7" s="46">
        <v>2.0939760744581975E-4</v>
      </c>
      <c r="R7" s="46">
        <v>4.6209687243886432E-4</v>
      </c>
      <c r="S7" s="46">
        <v>2.6238532550100843E-4</v>
      </c>
      <c r="T7" s="46">
        <v>2.243115469717854E-4</v>
      </c>
      <c r="U7" s="46">
        <v>3.1656846420188497E-4</v>
      </c>
      <c r="V7" s="46">
        <v>7.0265996774604347E-4</v>
      </c>
      <c r="W7" s="46">
        <v>4.5534481874274439E-4</v>
      </c>
      <c r="X7" s="46">
        <v>6.6967509341941492E-5</v>
      </c>
      <c r="Y7" s="46">
        <v>2.1242510962442632E-4</v>
      </c>
      <c r="Z7" s="46">
        <v>3.3079058988228849E-4</v>
      </c>
      <c r="AA7" s="46">
        <v>4.6233165978839613E-4</v>
      </c>
      <c r="AB7" s="46">
        <v>1.9379423929985099E-4</v>
      </c>
      <c r="AC7" s="46">
        <v>3.26324582008608E-5</v>
      </c>
      <c r="AD7" s="46">
        <v>2.4351913867304249E-4</v>
      </c>
      <c r="AE7" s="46">
        <v>1.5683454348620787E-4</v>
      </c>
      <c r="AF7" s="46">
        <v>4.8052778174082113E-4</v>
      </c>
      <c r="AG7" s="46">
        <v>1.177491981858579E-4</v>
      </c>
      <c r="AH7" s="46">
        <v>4.0319604326835746E-4</v>
      </c>
      <c r="AI7" s="46">
        <v>2.0999746285526124E-3</v>
      </c>
      <c r="AJ7" s="46">
        <v>2.3046451793095991E-4</v>
      </c>
      <c r="AK7" s="46">
        <v>4.2312594465642426E-4</v>
      </c>
      <c r="AL7" s="46">
        <v>2.175570651787603E-3</v>
      </c>
      <c r="AM7" s="47">
        <v>1.0693449575173688E-4</v>
      </c>
      <c r="AN7" s="48">
        <f t="shared" si="0"/>
        <v>1.0316571311995204</v>
      </c>
      <c r="AO7" s="48">
        <f t="shared" si="1"/>
        <v>0.74983239610397334</v>
      </c>
    </row>
    <row r="8" spans="1:41" s="64" customFormat="1" ht="17" customHeight="1" x14ac:dyDescent="0.2">
      <c r="A8" s="44" t="s">
        <v>5</v>
      </c>
      <c r="B8" s="90" t="s">
        <v>61</v>
      </c>
      <c r="C8" s="46">
        <v>1.3393120282794827E-2</v>
      </c>
      <c r="D8" s="46">
        <v>1.4748482927134112E-3</v>
      </c>
      <c r="E8" s="46">
        <v>6.4407226818533302E-3</v>
      </c>
      <c r="F8" s="46">
        <v>3.0947933429804008E-3</v>
      </c>
      <c r="G8" s="46">
        <v>1.103824307833899</v>
      </c>
      <c r="H8" s="46">
        <v>7.9606123719361301E-3</v>
      </c>
      <c r="I8" s="46">
        <v>1.743384961593391E-4</v>
      </c>
      <c r="J8" s="46">
        <v>3.0106504842869288E-3</v>
      </c>
      <c r="K8" s="46">
        <v>1.1369623435102751E-2</v>
      </c>
      <c r="L8" s="46">
        <v>8.8003728868714273E-4</v>
      </c>
      <c r="M8" s="46">
        <v>2.4199345736881555E-3</v>
      </c>
      <c r="N8" s="46">
        <v>2.5704885843986563E-3</v>
      </c>
      <c r="O8" s="46">
        <v>1.3898479521032841E-3</v>
      </c>
      <c r="P8" s="46">
        <v>1.4208239671361701E-3</v>
      </c>
      <c r="Q8" s="46">
        <v>2.0556023498404848E-3</v>
      </c>
      <c r="R8" s="46">
        <v>2.5963877680614169E-3</v>
      </c>
      <c r="S8" s="46">
        <v>2.8341529542975949E-3</v>
      </c>
      <c r="T8" s="46">
        <v>2.2247015028159381E-3</v>
      </c>
      <c r="U8" s="46">
        <v>1.2766560548296375E-3</v>
      </c>
      <c r="V8" s="46">
        <v>2.5916056530578709E-2</v>
      </c>
      <c r="W8" s="46">
        <v>1.7286410496080405E-2</v>
      </c>
      <c r="X8" s="46">
        <v>2.478122482890028E-3</v>
      </c>
      <c r="Y8" s="46">
        <v>3.5961222141916867E-3</v>
      </c>
      <c r="Z8" s="46">
        <v>2.853237491291725E-3</v>
      </c>
      <c r="AA8" s="46">
        <v>3.5422508093609457E-3</v>
      </c>
      <c r="AB8" s="46">
        <v>2.9666471627602248E-3</v>
      </c>
      <c r="AC8" s="46">
        <v>7.8278524777527104E-4</v>
      </c>
      <c r="AD8" s="46">
        <v>3.5067080193450944E-3</v>
      </c>
      <c r="AE8" s="46">
        <v>4.5116445343977799E-3</v>
      </c>
      <c r="AF8" s="46">
        <v>1.5048383523723595E-3</v>
      </c>
      <c r="AG8" s="46">
        <v>4.9979830470832246E-3</v>
      </c>
      <c r="AH8" s="46">
        <v>3.1951901492098668E-3</v>
      </c>
      <c r="AI8" s="46">
        <v>8.0954060384309696E-3</v>
      </c>
      <c r="AJ8" s="46">
        <v>2.1866435964112197E-3</v>
      </c>
      <c r="AK8" s="46">
        <v>3.0619260035103985E-3</v>
      </c>
      <c r="AL8" s="46">
        <v>0.15211222920959871</v>
      </c>
      <c r="AM8" s="47">
        <v>1.0904827914800974E-3</v>
      </c>
      <c r="AN8" s="48">
        <f t="shared" si="0"/>
        <v>1.414096334394354</v>
      </c>
      <c r="AO8" s="48">
        <f t="shared" si="1"/>
        <v>1.0277981033368122</v>
      </c>
    </row>
    <row r="9" spans="1:41" s="64" customFormat="1" ht="17" customHeight="1" x14ac:dyDescent="0.2">
      <c r="A9" s="44" t="s">
        <v>6</v>
      </c>
      <c r="B9" s="90" t="s">
        <v>62</v>
      </c>
      <c r="C9" s="46">
        <v>8.8374164080554461E-3</v>
      </c>
      <c r="D9" s="46">
        <v>2.1407952817823757E-3</v>
      </c>
      <c r="E9" s="46">
        <v>3.1532474831399587E-3</v>
      </c>
      <c r="F9" s="46">
        <v>2.9395687945520853E-2</v>
      </c>
      <c r="G9" s="46">
        <v>7.2649930194252262E-3</v>
      </c>
      <c r="H9" s="46">
        <v>1.0630774302549546</v>
      </c>
      <c r="I9" s="46">
        <v>6.3347415567294077E-4</v>
      </c>
      <c r="J9" s="46">
        <v>3.5585729936352381E-2</v>
      </c>
      <c r="K9" s="46">
        <v>6.2972126978194307E-3</v>
      </c>
      <c r="L9" s="46">
        <v>1.4360181868863543E-3</v>
      </c>
      <c r="M9" s="46">
        <v>1.7579742208700727E-3</v>
      </c>
      <c r="N9" s="46">
        <v>1.8528239089952393E-3</v>
      </c>
      <c r="O9" s="46">
        <v>1.7648508531948135E-3</v>
      </c>
      <c r="P9" s="46">
        <v>1.3284090971099366E-3</v>
      </c>
      <c r="Q9" s="46">
        <v>5.256465663306468E-3</v>
      </c>
      <c r="R9" s="46">
        <v>3.7560250392957993E-3</v>
      </c>
      <c r="S9" s="46">
        <v>2.9169460070307515E-3</v>
      </c>
      <c r="T9" s="46">
        <v>3.1758660810260724E-3</v>
      </c>
      <c r="U9" s="46">
        <v>4.2720271716128622E-3</v>
      </c>
      <c r="V9" s="46">
        <v>9.6255812647839303E-3</v>
      </c>
      <c r="W9" s="46">
        <v>1.7748556147588778E-3</v>
      </c>
      <c r="X9" s="46">
        <v>5.8064670632649402E-4</v>
      </c>
      <c r="Y9" s="46">
        <v>3.0733937950233078E-3</v>
      </c>
      <c r="Z9" s="46">
        <v>3.8157588662869803E-3</v>
      </c>
      <c r="AA9" s="46">
        <v>2.6272107267007633E-4</v>
      </c>
      <c r="AB9" s="46">
        <v>3.0564368659177988E-4</v>
      </c>
      <c r="AC9" s="46">
        <v>1.013576101415703E-4</v>
      </c>
      <c r="AD9" s="46">
        <v>5.0563769721684033E-4</v>
      </c>
      <c r="AE9" s="46">
        <v>5.6988457438084269E-4</v>
      </c>
      <c r="AF9" s="46">
        <v>4.5371678836825084E-4</v>
      </c>
      <c r="AG9" s="46">
        <v>3.9436421279131929E-3</v>
      </c>
      <c r="AH9" s="46">
        <v>3.1489773226813497E-2</v>
      </c>
      <c r="AI9" s="46">
        <v>9.4192150738173295E-4</v>
      </c>
      <c r="AJ9" s="46">
        <v>1.1237228482907841E-3</v>
      </c>
      <c r="AK9" s="46">
        <v>2.2965486528439133E-3</v>
      </c>
      <c r="AL9" s="46">
        <v>4.1241955109102609E-3</v>
      </c>
      <c r="AM9" s="47">
        <v>9.7230099892131995E-4</v>
      </c>
      <c r="AN9" s="48">
        <f t="shared" si="0"/>
        <v>1.2498646959616757</v>
      </c>
      <c r="AO9" s="48">
        <f t="shared" si="1"/>
        <v>0.90843072900492261</v>
      </c>
    </row>
    <row r="10" spans="1:41" s="64" customFormat="1" ht="17" customHeight="1" x14ac:dyDescent="0.2">
      <c r="A10" s="44" t="s">
        <v>7</v>
      </c>
      <c r="B10" s="90" t="s">
        <v>63</v>
      </c>
      <c r="C10" s="46">
        <v>1.0466699143302158E-2</v>
      </c>
      <c r="D10" s="46">
        <v>1.7635237630817237E-2</v>
      </c>
      <c r="E10" s="46">
        <v>5.2416121057535939E-3</v>
      </c>
      <c r="F10" s="46">
        <v>4.5720425802979938E-3</v>
      </c>
      <c r="G10" s="46">
        <v>4.3822425606178245E-3</v>
      </c>
      <c r="H10" s="46">
        <v>1.2382176582976911E-2</v>
      </c>
      <c r="I10" s="46">
        <v>1.0354398927657473</v>
      </c>
      <c r="J10" s="46">
        <v>2.7047412271503238E-3</v>
      </c>
      <c r="K10" s="46">
        <v>1.5368738211515144E-2</v>
      </c>
      <c r="L10" s="46">
        <v>1.7981382461201307E-2</v>
      </c>
      <c r="M10" s="46">
        <v>5.843190279511897E-3</v>
      </c>
      <c r="N10" s="46">
        <v>5.3181390728761933E-3</v>
      </c>
      <c r="O10" s="46">
        <v>2.6693173443307792E-3</v>
      </c>
      <c r="P10" s="46">
        <v>2.8410781389954136E-3</v>
      </c>
      <c r="Q10" s="46">
        <v>2.2630473414949242E-3</v>
      </c>
      <c r="R10" s="46">
        <v>2.4961849296698513E-3</v>
      </c>
      <c r="S10" s="46">
        <v>2.6770607768311812E-3</v>
      </c>
      <c r="T10" s="46">
        <v>1.7689790855130042E-3</v>
      </c>
      <c r="U10" s="46">
        <v>3.2197493334738224E-3</v>
      </c>
      <c r="V10" s="46">
        <v>5.0971497411694466E-3</v>
      </c>
      <c r="W10" s="46">
        <v>7.2492088458381053E-3</v>
      </c>
      <c r="X10" s="46">
        <v>2.2167595201931081E-2</v>
      </c>
      <c r="Y10" s="46">
        <v>1.1156014182009736E-2</v>
      </c>
      <c r="Z10" s="46">
        <v>1.0254492481623266E-2</v>
      </c>
      <c r="AA10" s="46">
        <v>3.051834285852038E-3</v>
      </c>
      <c r="AB10" s="46">
        <v>1.9969024278770394E-3</v>
      </c>
      <c r="AC10" s="46">
        <v>6.9530019490344661E-4</v>
      </c>
      <c r="AD10" s="46">
        <v>4.3262615849939491E-2</v>
      </c>
      <c r="AE10" s="46">
        <v>1.813219961617113E-3</v>
      </c>
      <c r="AF10" s="46">
        <v>5.6457480712102433E-3</v>
      </c>
      <c r="AG10" s="46">
        <v>3.4351760050275403E-3</v>
      </c>
      <c r="AH10" s="46">
        <v>2.6139357993082216E-3</v>
      </c>
      <c r="AI10" s="46">
        <v>3.5432839703964983E-3</v>
      </c>
      <c r="AJ10" s="46">
        <v>2.0612163631001071E-3</v>
      </c>
      <c r="AK10" s="46">
        <v>4.3234949202045148E-3</v>
      </c>
      <c r="AL10" s="46">
        <v>3.584095050468113E-3</v>
      </c>
      <c r="AM10" s="47">
        <v>7.3161459378204546E-3</v>
      </c>
      <c r="AN10" s="48">
        <f t="shared" si="0"/>
        <v>1.2945389408623735</v>
      </c>
      <c r="AO10" s="48">
        <f t="shared" si="1"/>
        <v>0.94090100918325781</v>
      </c>
    </row>
    <row r="11" spans="1:41" s="64" customFormat="1" ht="17" customHeight="1" x14ac:dyDescent="0.2">
      <c r="A11" s="44" t="s">
        <v>8</v>
      </c>
      <c r="B11" s="90" t="s">
        <v>64</v>
      </c>
      <c r="C11" s="46">
        <v>7.8062246733889909E-3</v>
      </c>
      <c r="D11" s="46">
        <v>2.5744360121503656E-3</v>
      </c>
      <c r="E11" s="46">
        <v>8.7530089294699173E-3</v>
      </c>
      <c r="F11" s="46">
        <v>5.0465628986606729E-3</v>
      </c>
      <c r="G11" s="46">
        <v>1.0342434070675151E-2</v>
      </c>
      <c r="H11" s="46">
        <v>1.6077273794741637E-2</v>
      </c>
      <c r="I11" s="46">
        <v>1.9679466214366986E-4</v>
      </c>
      <c r="J11" s="46">
        <v>1.0822790863554503</v>
      </c>
      <c r="K11" s="46">
        <v>5.0374554822228274E-3</v>
      </c>
      <c r="L11" s="46">
        <v>9.4501781540404163E-4</v>
      </c>
      <c r="M11" s="46">
        <v>3.0134945061068008E-3</v>
      </c>
      <c r="N11" s="46">
        <v>3.8693239038067781E-3</v>
      </c>
      <c r="O11" s="46">
        <v>8.8382842746973778E-3</v>
      </c>
      <c r="P11" s="46">
        <v>5.1610510827800327E-3</v>
      </c>
      <c r="Q11" s="46">
        <v>1.4707983180921824E-2</v>
      </c>
      <c r="R11" s="46">
        <v>8.7292380783800232E-3</v>
      </c>
      <c r="S11" s="46">
        <v>1.6584154054964911E-2</v>
      </c>
      <c r="T11" s="46">
        <v>2.0250636594362579E-2</v>
      </c>
      <c r="U11" s="46">
        <v>2.9305423047741266E-2</v>
      </c>
      <c r="V11" s="46">
        <v>2.8688389307175714E-2</v>
      </c>
      <c r="W11" s="46">
        <v>7.1979462024927077E-3</v>
      </c>
      <c r="X11" s="46">
        <v>7.7064476428723031E-4</v>
      </c>
      <c r="Y11" s="46">
        <v>2.0560514137572799E-2</v>
      </c>
      <c r="Z11" s="46">
        <v>9.9750163673171799E-3</v>
      </c>
      <c r="AA11" s="46">
        <v>2.6721620451884884E-3</v>
      </c>
      <c r="AB11" s="46">
        <v>2.1437661632313894E-3</v>
      </c>
      <c r="AC11" s="46">
        <v>6.9423037157100649E-4</v>
      </c>
      <c r="AD11" s="46">
        <v>2.769517452392897E-3</v>
      </c>
      <c r="AE11" s="46">
        <v>2.9415127361672212E-3</v>
      </c>
      <c r="AF11" s="46">
        <v>1.6424090389799786E-3</v>
      </c>
      <c r="AG11" s="46">
        <v>4.3330646586548392E-3</v>
      </c>
      <c r="AH11" s="46">
        <v>2.1381518107386087E-3</v>
      </c>
      <c r="AI11" s="46">
        <v>4.2412502481023705E-3</v>
      </c>
      <c r="AJ11" s="46">
        <v>3.9908639150645483E-3</v>
      </c>
      <c r="AK11" s="46">
        <v>2.2005462553540737E-3</v>
      </c>
      <c r="AL11" s="46">
        <v>2.2950913836304675E-2</v>
      </c>
      <c r="AM11" s="47">
        <v>1.5922042712311585E-3</v>
      </c>
      <c r="AN11" s="48">
        <f t="shared" si="0"/>
        <v>1.3710209869998957</v>
      </c>
      <c r="AO11" s="48">
        <f t="shared" si="1"/>
        <v>0.99648993905141359</v>
      </c>
    </row>
    <row r="12" spans="1:41" s="64" customFormat="1" ht="17" customHeight="1" x14ac:dyDescent="0.2">
      <c r="A12" s="44" t="s">
        <v>9</v>
      </c>
      <c r="B12" s="90" t="s">
        <v>65</v>
      </c>
      <c r="C12" s="46">
        <v>1.3353541837761408E-3</v>
      </c>
      <c r="D12" s="46">
        <v>2.646667111959308E-4</v>
      </c>
      <c r="E12" s="46">
        <v>9.0582630607871661E-4</v>
      </c>
      <c r="F12" s="46">
        <v>4.9409290810714743E-4</v>
      </c>
      <c r="G12" s="46">
        <v>8.9755636971166123E-4</v>
      </c>
      <c r="H12" s="46">
        <v>3.6108358728628633E-3</v>
      </c>
      <c r="I12" s="46">
        <v>4.5680724126312048E-4</v>
      </c>
      <c r="J12" s="46">
        <v>1.3954708504850795E-3</v>
      </c>
      <c r="K12" s="46">
        <v>1.0262159534480062</v>
      </c>
      <c r="L12" s="46">
        <v>3.2342747679879368E-3</v>
      </c>
      <c r="M12" s="46">
        <v>6.7582864916846909E-3</v>
      </c>
      <c r="N12" s="46">
        <v>3.0511765852966528E-3</v>
      </c>
      <c r="O12" s="46">
        <v>3.4718632475827407E-3</v>
      </c>
      <c r="P12" s="46">
        <v>3.7163018766827737E-3</v>
      </c>
      <c r="Q12" s="46">
        <v>3.3635173081239833E-3</v>
      </c>
      <c r="R12" s="46">
        <v>1.4263228309424461E-2</v>
      </c>
      <c r="S12" s="46">
        <v>3.1639375647786348E-3</v>
      </c>
      <c r="T12" s="46">
        <v>2.0785002160549101E-3</v>
      </c>
      <c r="U12" s="46">
        <v>5.4439140653951661E-3</v>
      </c>
      <c r="V12" s="46">
        <v>2.8363864317534106E-3</v>
      </c>
      <c r="W12" s="46">
        <v>1.9214377769356965E-2</v>
      </c>
      <c r="X12" s="46">
        <v>6.1690509647883366E-4</v>
      </c>
      <c r="Y12" s="46">
        <v>3.5238118016627643E-3</v>
      </c>
      <c r="Z12" s="46">
        <v>4.3631458044468042E-4</v>
      </c>
      <c r="AA12" s="46">
        <v>2.5166234598718838E-4</v>
      </c>
      <c r="AB12" s="46">
        <v>1.9978967209269386E-4</v>
      </c>
      <c r="AC12" s="46">
        <v>3.3508513217062898E-4</v>
      </c>
      <c r="AD12" s="46">
        <v>4.2020963030083898E-4</v>
      </c>
      <c r="AE12" s="46">
        <v>2.2383967468267226E-4</v>
      </c>
      <c r="AF12" s="46">
        <v>3.7280731260798747E-4</v>
      </c>
      <c r="AG12" s="46">
        <v>8.9506035911998466E-4</v>
      </c>
      <c r="AH12" s="46">
        <v>5.5078359719913097E-4</v>
      </c>
      <c r="AI12" s="46">
        <v>3.4105058985018364E-4</v>
      </c>
      <c r="AJ12" s="46">
        <v>4.6599247951811508E-4</v>
      </c>
      <c r="AK12" s="46">
        <v>5.9690209783781658E-4</v>
      </c>
      <c r="AL12" s="46">
        <v>2.465085295920029E-3</v>
      </c>
      <c r="AM12" s="47">
        <v>1.4279243253619536E-3</v>
      </c>
      <c r="AN12" s="48">
        <f t="shared" si="0"/>
        <v>1.1192955525168444</v>
      </c>
      <c r="AO12" s="48">
        <f t="shared" si="1"/>
        <v>0.81353003891552644</v>
      </c>
    </row>
    <row r="13" spans="1:41" s="64" customFormat="1" ht="17" customHeight="1" x14ac:dyDescent="0.2">
      <c r="A13" s="44" t="s">
        <v>10</v>
      </c>
      <c r="B13" s="90" t="s">
        <v>66</v>
      </c>
      <c r="C13" s="46">
        <v>6.7154191036681448E-4</v>
      </c>
      <c r="D13" s="46">
        <v>2.5371304898828351E-3</v>
      </c>
      <c r="E13" s="46">
        <v>1.1416032558342227E-3</v>
      </c>
      <c r="F13" s="46">
        <v>5.4066132606357946E-4</v>
      </c>
      <c r="G13" s="46">
        <v>7.4891908565218098E-3</v>
      </c>
      <c r="H13" s="46">
        <v>1.6551640830731178E-3</v>
      </c>
      <c r="I13" s="46">
        <v>1.0455683458748386E-4</v>
      </c>
      <c r="J13" s="46">
        <v>2.4458210037336665E-3</v>
      </c>
      <c r="K13" s="46">
        <v>5.5723474171043624E-3</v>
      </c>
      <c r="L13" s="46">
        <v>1.3480681630950337</v>
      </c>
      <c r="M13" s="46">
        <v>1.7633122022209053E-3</v>
      </c>
      <c r="N13" s="46">
        <v>0.14525662152838234</v>
      </c>
      <c r="O13" s="46">
        <v>6.4559587130113699E-2</v>
      </c>
      <c r="P13" s="46">
        <v>6.7452433428972086E-2</v>
      </c>
      <c r="Q13" s="46">
        <v>2.5587368087405256E-2</v>
      </c>
      <c r="R13" s="46">
        <v>4.9240733472363058E-3</v>
      </c>
      <c r="S13" s="46">
        <v>4.0666542374237877E-2</v>
      </c>
      <c r="T13" s="46">
        <v>8.2954865308107924E-3</v>
      </c>
      <c r="U13" s="46">
        <v>4.6277490714663978E-2</v>
      </c>
      <c r="V13" s="46">
        <v>5.3816643317079029E-3</v>
      </c>
      <c r="W13" s="46">
        <v>2.1849436119341998E-2</v>
      </c>
      <c r="X13" s="46">
        <v>8.2687106312859097E-4</v>
      </c>
      <c r="Y13" s="46">
        <v>1.9735904276529737E-3</v>
      </c>
      <c r="Z13" s="46">
        <v>3.8747948000372468E-4</v>
      </c>
      <c r="AA13" s="46">
        <v>5.5472770988325556E-4</v>
      </c>
      <c r="AB13" s="46">
        <v>4.0048478982523435E-4</v>
      </c>
      <c r="AC13" s="46">
        <v>4.1394327882266825E-4</v>
      </c>
      <c r="AD13" s="46">
        <v>1.3952668905751935E-3</v>
      </c>
      <c r="AE13" s="46">
        <v>4.8783617669467388E-4</v>
      </c>
      <c r="AF13" s="46">
        <v>8.5232467213316218E-4</v>
      </c>
      <c r="AG13" s="46">
        <v>5.0760841916219627E-4</v>
      </c>
      <c r="AH13" s="46">
        <v>3.926326477357785E-4</v>
      </c>
      <c r="AI13" s="46">
        <v>5.3948066607807069E-4</v>
      </c>
      <c r="AJ13" s="46">
        <v>1.6262633602500444E-3</v>
      </c>
      <c r="AK13" s="46">
        <v>5.6057734332865569E-4</v>
      </c>
      <c r="AL13" s="46">
        <v>1.6931829215695677E-3</v>
      </c>
      <c r="AM13" s="47">
        <v>2.5695665587760186E-3</v>
      </c>
      <c r="AN13" s="48">
        <f t="shared" si="0"/>
        <v>1.8174220324729138</v>
      </c>
      <c r="AO13" s="48">
        <f t="shared" si="1"/>
        <v>1.3209446008062953</v>
      </c>
    </row>
    <row r="14" spans="1:41" s="64" customFormat="1" ht="17" customHeight="1" x14ac:dyDescent="0.2">
      <c r="A14" s="44" t="s">
        <v>11</v>
      </c>
      <c r="B14" s="90" t="s">
        <v>67</v>
      </c>
      <c r="C14" s="46">
        <v>1.4312028516702777E-4</v>
      </c>
      <c r="D14" s="46">
        <v>2.8834015613018592E-4</v>
      </c>
      <c r="E14" s="46">
        <v>5.9576269009088397E-4</v>
      </c>
      <c r="F14" s="46">
        <v>1.2659755558755992E-4</v>
      </c>
      <c r="G14" s="46">
        <v>9.4403640715305106E-4</v>
      </c>
      <c r="H14" s="46">
        <v>1.6627821876390469E-3</v>
      </c>
      <c r="I14" s="46">
        <v>2.7345512210816872E-5</v>
      </c>
      <c r="J14" s="46">
        <v>9.8281307570223194E-4</v>
      </c>
      <c r="K14" s="46">
        <v>4.4223003544347043E-3</v>
      </c>
      <c r="L14" s="46">
        <v>3.7582848241565622E-3</v>
      </c>
      <c r="M14" s="46">
        <v>1.1612529627218964</v>
      </c>
      <c r="N14" s="46">
        <v>1.7890582211908677E-2</v>
      </c>
      <c r="O14" s="46">
        <v>1.1369852208999756E-2</v>
      </c>
      <c r="P14" s="46">
        <v>6.8931222393575423E-3</v>
      </c>
      <c r="Q14" s="46">
        <v>1.20007907148088E-2</v>
      </c>
      <c r="R14" s="46">
        <v>1.4368937131297804E-2</v>
      </c>
      <c r="S14" s="46">
        <v>2.1898742269963467E-2</v>
      </c>
      <c r="T14" s="46">
        <v>8.9861808969836105E-3</v>
      </c>
      <c r="U14" s="46">
        <v>1.0002914085373073E-2</v>
      </c>
      <c r="V14" s="46">
        <v>5.2534826025641352E-3</v>
      </c>
      <c r="W14" s="46">
        <v>3.8714192634964339E-3</v>
      </c>
      <c r="X14" s="46">
        <v>2.8049175627798062E-4</v>
      </c>
      <c r="Y14" s="46">
        <v>4.6008552677537787E-4</v>
      </c>
      <c r="Z14" s="46">
        <v>1.0910142875509478E-4</v>
      </c>
      <c r="AA14" s="46">
        <v>1.1956826413952582E-4</v>
      </c>
      <c r="AB14" s="46">
        <v>1.1902660081981675E-4</v>
      </c>
      <c r="AC14" s="46">
        <v>8.1409628624940452E-5</v>
      </c>
      <c r="AD14" s="46">
        <v>2.5425849656880576E-4</v>
      </c>
      <c r="AE14" s="46">
        <v>1.6322797997722768E-4</v>
      </c>
      <c r="AF14" s="46">
        <v>2.3381945451960275E-4</v>
      </c>
      <c r="AG14" s="46">
        <v>2.132884897367147E-4</v>
      </c>
      <c r="AH14" s="46">
        <v>6.5450337199383544E-4</v>
      </c>
      <c r="AI14" s="46">
        <v>2.2343917964396092E-4</v>
      </c>
      <c r="AJ14" s="46">
        <v>4.6610839816297076E-4</v>
      </c>
      <c r="AK14" s="46">
        <v>2.3194487576156848E-4</v>
      </c>
      <c r="AL14" s="46">
        <v>8.3569945396128336E-4</v>
      </c>
      <c r="AM14" s="47">
        <v>7.8689237418463388E-4</v>
      </c>
      <c r="AN14" s="48">
        <f t="shared" si="0"/>
        <v>1.2919732346748252</v>
      </c>
      <c r="AO14" s="48">
        <f t="shared" si="1"/>
        <v>0.93903619425577189</v>
      </c>
    </row>
    <row r="15" spans="1:41" s="64" customFormat="1" ht="17" customHeight="1" x14ac:dyDescent="0.2">
      <c r="A15" s="44" t="s">
        <v>12</v>
      </c>
      <c r="B15" s="90" t="s">
        <v>68</v>
      </c>
      <c r="C15" s="46">
        <v>2.1334036547389613E-3</v>
      </c>
      <c r="D15" s="46">
        <v>4.3332548893063464E-3</v>
      </c>
      <c r="E15" s="46">
        <v>6.7116311812042279E-3</v>
      </c>
      <c r="F15" s="46">
        <v>1.160044408682927E-3</v>
      </c>
      <c r="G15" s="46">
        <v>8.0524420006779663E-3</v>
      </c>
      <c r="H15" s="46">
        <v>9.6813323891910431E-3</v>
      </c>
      <c r="I15" s="46">
        <v>3.694278308804742E-4</v>
      </c>
      <c r="J15" s="46">
        <v>4.822559476039592E-3</v>
      </c>
      <c r="K15" s="46">
        <v>7.4935320039996589E-3</v>
      </c>
      <c r="L15" s="46">
        <v>1.8900735292019509E-3</v>
      </c>
      <c r="M15" s="46">
        <v>3.3632568471523572E-3</v>
      </c>
      <c r="N15" s="46">
        <v>1.05052219859667</v>
      </c>
      <c r="O15" s="46">
        <v>1.5198651484002046E-2</v>
      </c>
      <c r="P15" s="46">
        <v>1.7806044822884504E-2</v>
      </c>
      <c r="Q15" s="46">
        <v>2.8718185336399658E-2</v>
      </c>
      <c r="R15" s="46">
        <v>1.1295818453977775E-2</v>
      </c>
      <c r="S15" s="46">
        <v>2.1215585023894777E-2</v>
      </c>
      <c r="T15" s="46">
        <v>2.1881870073819292E-2</v>
      </c>
      <c r="U15" s="46">
        <v>6.7472919964014959E-3</v>
      </c>
      <c r="V15" s="46">
        <v>1.2166367443584829E-2</v>
      </c>
      <c r="W15" s="46">
        <v>5.1062389238398218E-2</v>
      </c>
      <c r="X15" s="46">
        <v>1.9687396430361865E-3</v>
      </c>
      <c r="Y15" s="46">
        <v>3.5462335603478451E-3</v>
      </c>
      <c r="Z15" s="46">
        <v>7.4305542190970927E-4</v>
      </c>
      <c r="AA15" s="46">
        <v>2.0984762716096633E-3</v>
      </c>
      <c r="AB15" s="46">
        <v>6.3992297705380279E-4</v>
      </c>
      <c r="AC15" s="46">
        <v>9.9006383292177345E-4</v>
      </c>
      <c r="AD15" s="46">
        <v>1.8762019137476351E-3</v>
      </c>
      <c r="AE15" s="46">
        <v>8.6803022221455068E-4</v>
      </c>
      <c r="AF15" s="46">
        <v>2.4064000102920701E-3</v>
      </c>
      <c r="AG15" s="46">
        <v>1.0011055692822751E-3</v>
      </c>
      <c r="AH15" s="46">
        <v>1.03762736818271E-3</v>
      </c>
      <c r="AI15" s="46">
        <v>1.7684303049552352E-3</v>
      </c>
      <c r="AJ15" s="46">
        <v>1.3455345047903866E-3</v>
      </c>
      <c r="AK15" s="46">
        <v>2.2906501236041386E-3</v>
      </c>
      <c r="AL15" s="46">
        <v>2.661754378735952E-3</v>
      </c>
      <c r="AM15" s="47">
        <v>2.804526321302148E-3</v>
      </c>
      <c r="AN15" s="48">
        <f t="shared" si="0"/>
        <v>1.314672113105094</v>
      </c>
      <c r="AO15" s="48">
        <f t="shared" si="1"/>
        <v>0.95553426700446842</v>
      </c>
    </row>
    <row r="16" spans="1:41" s="64" customFormat="1" ht="17" customHeight="1" x14ac:dyDescent="0.2">
      <c r="A16" s="44" t="s">
        <v>13</v>
      </c>
      <c r="B16" s="90" t="s">
        <v>69</v>
      </c>
      <c r="C16" s="46">
        <v>1.6221675521694537E-4</v>
      </c>
      <c r="D16" s="46">
        <v>1.5483441099209815E-3</v>
      </c>
      <c r="E16" s="46">
        <v>2.1539231832203395E-4</v>
      </c>
      <c r="F16" s="46">
        <v>1.7896674362263005E-4</v>
      </c>
      <c r="G16" s="46">
        <v>2.4229354950648229E-4</v>
      </c>
      <c r="H16" s="46">
        <v>2.966696073250184E-4</v>
      </c>
      <c r="I16" s="46">
        <v>4.7009930527955901E-5</v>
      </c>
      <c r="J16" s="46">
        <v>3.9205835373869218E-4</v>
      </c>
      <c r="K16" s="46">
        <v>1.1593030232657747E-3</v>
      </c>
      <c r="L16" s="46">
        <v>2.5226354676051221E-4</v>
      </c>
      <c r="M16" s="46">
        <v>1.9438435146035287E-4</v>
      </c>
      <c r="N16" s="46">
        <v>7.3484758615436632E-4</v>
      </c>
      <c r="O16" s="46">
        <v>1.0711805829725549</v>
      </c>
      <c r="P16" s="46">
        <v>1.5512344296380454E-2</v>
      </c>
      <c r="Q16" s="46">
        <v>1.0027970594265528E-2</v>
      </c>
      <c r="R16" s="46">
        <v>1.0272905183654057E-3</v>
      </c>
      <c r="S16" s="46">
        <v>8.1922095133989091E-3</v>
      </c>
      <c r="T16" s="46">
        <v>1.2522206265083134E-3</v>
      </c>
      <c r="U16" s="46">
        <v>3.9560586867624968E-3</v>
      </c>
      <c r="V16" s="46">
        <v>2.9657576702018162E-4</v>
      </c>
      <c r="W16" s="46">
        <v>3.0839362010433172E-3</v>
      </c>
      <c r="X16" s="46">
        <v>3.4406455573087987E-4</v>
      </c>
      <c r="Y16" s="46">
        <v>7.0347792613562809E-3</v>
      </c>
      <c r="Z16" s="46">
        <v>3.4562876648163251E-4</v>
      </c>
      <c r="AA16" s="46">
        <v>3.2554793371308393E-4</v>
      </c>
      <c r="AB16" s="46">
        <v>4.6662177889961437E-4</v>
      </c>
      <c r="AC16" s="46">
        <v>1.6783761606142429E-4</v>
      </c>
      <c r="AD16" s="46">
        <v>5.9443348178148787E-4</v>
      </c>
      <c r="AE16" s="46">
        <v>6.0790137503101958E-4</v>
      </c>
      <c r="AF16" s="46">
        <v>4.7971971400173537E-4</v>
      </c>
      <c r="AG16" s="46">
        <v>4.5656703774525701E-4</v>
      </c>
      <c r="AH16" s="46">
        <v>2.6274221606955428E-4</v>
      </c>
      <c r="AI16" s="46">
        <v>3.2107234358657943E-4</v>
      </c>
      <c r="AJ16" s="46">
        <v>3.8761079168588867E-3</v>
      </c>
      <c r="AK16" s="46">
        <v>2.6624988242944324E-4</v>
      </c>
      <c r="AL16" s="46">
        <v>2.0935158814945777E-4</v>
      </c>
      <c r="AM16" s="47">
        <v>2.4615240177683952E-4</v>
      </c>
      <c r="AN16" s="48">
        <f t="shared" si="0"/>
        <v>1.1359577169217943</v>
      </c>
      <c r="AO16" s="48">
        <f t="shared" si="1"/>
        <v>0.82564048751535835</v>
      </c>
    </row>
    <row r="17" spans="1:41" s="64" customFormat="1" ht="17" customHeight="1" x14ac:dyDescent="0.2">
      <c r="A17" s="44" t="s">
        <v>14</v>
      </c>
      <c r="B17" s="90" t="s">
        <v>70</v>
      </c>
      <c r="C17" s="46">
        <v>2.2065203873631594E-4</v>
      </c>
      <c r="D17" s="46">
        <v>6.3981665938997673E-4</v>
      </c>
      <c r="E17" s="46">
        <v>3.1780674486289463E-4</v>
      </c>
      <c r="F17" s="46">
        <v>2.4944688249609146E-4</v>
      </c>
      <c r="G17" s="46">
        <v>3.1275103530084168E-4</v>
      </c>
      <c r="H17" s="46">
        <v>4.2970574852271371E-4</v>
      </c>
      <c r="I17" s="46">
        <v>6.4528933427980624E-5</v>
      </c>
      <c r="J17" s="46">
        <v>1.6236098425578885E-3</v>
      </c>
      <c r="K17" s="46">
        <v>1.3112669097990314E-3</v>
      </c>
      <c r="L17" s="46">
        <v>3.1670474952552905E-4</v>
      </c>
      <c r="M17" s="46">
        <v>4.156146176836935E-4</v>
      </c>
      <c r="N17" s="46">
        <v>6.4999158810904046E-4</v>
      </c>
      <c r="O17" s="46">
        <v>3.1725739167293627E-3</v>
      </c>
      <c r="P17" s="46">
        <v>1.0556422850634826</v>
      </c>
      <c r="Q17" s="46">
        <v>1.6467680503597338E-3</v>
      </c>
      <c r="R17" s="46">
        <v>1.8661123195837432E-3</v>
      </c>
      <c r="S17" s="46">
        <v>1.2621628098216252E-3</v>
      </c>
      <c r="T17" s="46">
        <v>1.0028892874545073E-3</v>
      </c>
      <c r="U17" s="46">
        <v>8.1525273496199364E-4</v>
      </c>
      <c r="V17" s="46">
        <v>4.0442683718321456E-4</v>
      </c>
      <c r="W17" s="46">
        <v>6.7381270409730865E-4</v>
      </c>
      <c r="X17" s="46">
        <v>4.3062553127300315E-4</v>
      </c>
      <c r="Y17" s="46">
        <v>1.3375097183775013E-3</v>
      </c>
      <c r="Z17" s="46">
        <v>4.4176702735898685E-4</v>
      </c>
      <c r="AA17" s="46">
        <v>4.7366880376711239E-4</v>
      </c>
      <c r="AB17" s="46">
        <v>7.2833710425597757E-4</v>
      </c>
      <c r="AC17" s="46">
        <v>2.0498265683173579E-4</v>
      </c>
      <c r="AD17" s="46">
        <v>7.7058254972799329E-4</v>
      </c>
      <c r="AE17" s="46">
        <v>9.5668148110954177E-4</v>
      </c>
      <c r="AF17" s="46">
        <v>5.1704549644814696E-4</v>
      </c>
      <c r="AG17" s="46">
        <v>6.3932164890422656E-4</v>
      </c>
      <c r="AH17" s="46">
        <v>3.1954411308194154E-4</v>
      </c>
      <c r="AI17" s="46">
        <v>4.8722550680999624E-4</v>
      </c>
      <c r="AJ17" s="46">
        <v>6.4015307210086242E-3</v>
      </c>
      <c r="AK17" s="46">
        <v>3.1106343604144106E-4</v>
      </c>
      <c r="AL17" s="46">
        <v>2.4274167070710548E-4</v>
      </c>
      <c r="AM17" s="47">
        <v>2.9121393152205363E-4</v>
      </c>
      <c r="AN17" s="48">
        <f t="shared" si="0"/>
        <v>1.0875920208713117</v>
      </c>
      <c r="AO17" s="48">
        <f t="shared" si="1"/>
        <v>0.79048717478964425</v>
      </c>
    </row>
    <row r="18" spans="1:41" s="64" customFormat="1" ht="17" customHeight="1" x14ac:dyDescent="0.2">
      <c r="A18" s="44" t="s">
        <v>15</v>
      </c>
      <c r="B18" s="90" t="s">
        <v>71</v>
      </c>
      <c r="C18" s="46">
        <v>5.9266014144698696E-5</v>
      </c>
      <c r="D18" s="46">
        <v>7.8067373241483439E-5</v>
      </c>
      <c r="E18" s="46">
        <v>7.5534639180922938E-5</v>
      </c>
      <c r="F18" s="46">
        <v>6.6960189172001247E-5</v>
      </c>
      <c r="G18" s="46">
        <v>6.6501070364106718E-5</v>
      </c>
      <c r="H18" s="46">
        <v>8.6748692497771302E-5</v>
      </c>
      <c r="I18" s="46">
        <v>1.1999003353524935E-5</v>
      </c>
      <c r="J18" s="46">
        <v>7.1282642768534537E-5</v>
      </c>
      <c r="K18" s="46">
        <v>8.6252511411316372E-5</v>
      </c>
      <c r="L18" s="46">
        <v>3.646183697662609E-5</v>
      </c>
      <c r="M18" s="46">
        <v>5.4614342107200088E-5</v>
      </c>
      <c r="N18" s="46">
        <v>5.863959783341702E-5</v>
      </c>
      <c r="O18" s="46">
        <v>9.5369619855126839E-4</v>
      </c>
      <c r="P18" s="46">
        <v>1.065767227141867E-3</v>
      </c>
      <c r="Q18" s="46">
        <v>1.0249986416905243</v>
      </c>
      <c r="R18" s="46">
        <v>8.9993845189163709E-5</v>
      </c>
      <c r="S18" s="46">
        <v>2.4265063020165262E-4</v>
      </c>
      <c r="T18" s="46">
        <v>3.6290280368608092E-4</v>
      </c>
      <c r="U18" s="46">
        <v>1.5291527564406844E-4</v>
      </c>
      <c r="V18" s="46">
        <v>1.2198133793150836E-4</v>
      </c>
      <c r="W18" s="46">
        <v>1.628835322832377E-4</v>
      </c>
      <c r="X18" s="46">
        <v>7.6025443661580433E-5</v>
      </c>
      <c r="Y18" s="46">
        <v>2.4150455453264083E-4</v>
      </c>
      <c r="Z18" s="46">
        <v>1.019144911680115E-4</v>
      </c>
      <c r="AA18" s="46">
        <v>3.5681738242734944E-4</v>
      </c>
      <c r="AB18" s="46">
        <v>1.4839328345458844E-4</v>
      </c>
      <c r="AC18" s="46">
        <v>3.9408537797705477E-5</v>
      </c>
      <c r="AD18" s="46">
        <v>1.5531310813461454E-4</v>
      </c>
      <c r="AE18" s="46">
        <v>1.9857780616842303E-4</v>
      </c>
      <c r="AF18" s="46">
        <v>7.4136013957181932E-4</v>
      </c>
      <c r="AG18" s="46">
        <v>1.4443072341564355E-4</v>
      </c>
      <c r="AH18" s="46">
        <v>3.0426733609280753E-3</v>
      </c>
      <c r="AI18" s="46">
        <v>1.1854601537296017E-4</v>
      </c>
      <c r="AJ18" s="46">
        <v>1.0642988668774663E-3</v>
      </c>
      <c r="AK18" s="46">
        <v>2.999105526133016E-4</v>
      </c>
      <c r="AL18" s="46">
        <v>5.7048952333023095E-3</v>
      </c>
      <c r="AM18" s="47">
        <v>1.2079433784507556E-4</v>
      </c>
      <c r="AN18" s="48">
        <f t="shared" si="0"/>
        <v>1.0414586242914765</v>
      </c>
      <c r="AO18" s="48">
        <f t="shared" si="1"/>
        <v>0.75695634923556532</v>
      </c>
    </row>
    <row r="19" spans="1:41" s="64" customFormat="1" ht="17" customHeight="1" x14ac:dyDescent="0.2">
      <c r="A19" s="44" t="s">
        <v>16</v>
      </c>
      <c r="B19" s="90" t="s">
        <v>72</v>
      </c>
      <c r="C19" s="46">
        <v>9.2697387474393469E-5</v>
      </c>
      <c r="D19" s="46">
        <v>1.7366427037806347E-4</v>
      </c>
      <c r="E19" s="46">
        <v>1.3299306388977721E-4</v>
      </c>
      <c r="F19" s="46">
        <v>1.0355658718277777E-4</v>
      </c>
      <c r="G19" s="46">
        <v>1.1463608451620114E-4</v>
      </c>
      <c r="H19" s="46">
        <v>1.7359406688455148E-4</v>
      </c>
      <c r="I19" s="46">
        <v>2.3088830763631908E-5</v>
      </c>
      <c r="J19" s="46">
        <v>1.338915493462031E-4</v>
      </c>
      <c r="K19" s="46">
        <v>1.7589986161615308E-4</v>
      </c>
      <c r="L19" s="46">
        <v>6.9141700649341667E-5</v>
      </c>
      <c r="M19" s="46">
        <v>1.1465598021744276E-4</v>
      </c>
      <c r="N19" s="46">
        <v>1.4323336844152387E-3</v>
      </c>
      <c r="O19" s="46">
        <v>3.3203731795881271E-3</v>
      </c>
      <c r="P19" s="46">
        <v>2.8644039401637283E-3</v>
      </c>
      <c r="Q19" s="46">
        <v>1.8802845304712153E-2</v>
      </c>
      <c r="R19" s="46">
        <v>1.0436696032348927</v>
      </c>
      <c r="S19" s="46">
        <v>1.2703602697210527E-2</v>
      </c>
      <c r="T19" s="46">
        <v>5.1939930092203081E-2</v>
      </c>
      <c r="U19" s="46">
        <v>2.9161424870050947E-3</v>
      </c>
      <c r="V19" s="46">
        <v>5.4836283787430026E-4</v>
      </c>
      <c r="W19" s="46">
        <v>4.2632863419002755E-4</v>
      </c>
      <c r="X19" s="46">
        <v>1.7039354954661901E-4</v>
      </c>
      <c r="Y19" s="46">
        <v>4.6571082013704859E-4</v>
      </c>
      <c r="Z19" s="46">
        <v>1.8302833334478077E-4</v>
      </c>
      <c r="AA19" s="46">
        <v>2.0520822270300154E-4</v>
      </c>
      <c r="AB19" s="46">
        <v>3.0705276615087255E-4</v>
      </c>
      <c r="AC19" s="46">
        <v>8.4361258876630515E-5</v>
      </c>
      <c r="AD19" s="46">
        <v>3.3028810756682744E-4</v>
      </c>
      <c r="AE19" s="46">
        <v>4.9251016717964538E-4</v>
      </c>
      <c r="AF19" s="46">
        <v>4.5517809853932458E-4</v>
      </c>
      <c r="AG19" s="46">
        <v>5.8000061785767605E-4</v>
      </c>
      <c r="AH19" s="46">
        <v>1.8997401488017268E-4</v>
      </c>
      <c r="AI19" s="46">
        <v>2.1867167269522557E-4</v>
      </c>
      <c r="AJ19" s="46">
        <v>2.4084348843927991E-3</v>
      </c>
      <c r="AK19" s="46">
        <v>1.3971277277854602E-4</v>
      </c>
      <c r="AL19" s="46">
        <v>5.2541164602841542E-3</v>
      </c>
      <c r="AM19" s="47">
        <v>1.4801053028800466E-4</v>
      </c>
      <c r="AN19" s="48">
        <f t="shared" si="0"/>
        <v>1.1515643977523946</v>
      </c>
      <c r="AO19" s="48">
        <f t="shared" si="1"/>
        <v>0.83698378610607571</v>
      </c>
    </row>
    <row r="20" spans="1:41" s="64" customFormat="1" ht="17" customHeight="1" x14ac:dyDescent="0.2">
      <c r="A20" s="44" t="s">
        <v>17</v>
      </c>
      <c r="B20" s="90" t="s">
        <v>73</v>
      </c>
      <c r="C20" s="46">
        <v>3.5285471759877553E-4</v>
      </c>
      <c r="D20" s="46">
        <v>8.1061106369581689E-4</v>
      </c>
      <c r="E20" s="46">
        <v>2.798018841210885E-4</v>
      </c>
      <c r="F20" s="46">
        <v>2.2826376307181315E-4</v>
      </c>
      <c r="G20" s="46">
        <v>3.4539814229913045E-4</v>
      </c>
      <c r="H20" s="46">
        <v>3.5084538106853292E-4</v>
      </c>
      <c r="I20" s="46">
        <v>5.9141562000025302E-5</v>
      </c>
      <c r="J20" s="46">
        <v>3.2744863910719874E-4</v>
      </c>
      <c r="K20" s="46">
        <v>4.1244608805702165E-4</v>
      </c>
      <c r="L20" s="46">
        <v>1.9082825628979614E-4</v>
      </c>
      <c r="M20" s="46">
        <v>2.4856901265828108E-4</v>
      </c>
      <c r="N20" s="46">
        <v>7.8232980263526512E-4</v>
      </c>
      <c r="O20" s="46">
        <v>1.7016415279598601E-2</v>
      </c>
      <c r="P20" s="46">
        <v>1.8228569422870818E-2</v>
      </c>
      <c r="Q20" s="46">
        <v>1.4205271088527999E-2</v>
      </c>
      <c r="R20" s="46">
        <v>4.7024430138958295E-3</v>
      </c>
      <c r="S20" s="46">
        <v>1.1411558917731248</v>
      </c>
      <c r="T20" s="46">
        <v>9.5100699542048917E-3</v>
      </c>
      <c r="U20" s="46">
        <v>4.1882661402305191E-2</v>
      </c>
      <c r="V20" s="46">
        <v>8.1895914238383201E-4</v>
      </c>
      <c r="W20" s="46">
        <v>5.668118170405593E-3</v>
      </c>
      <c r="X20" s="46">
        <v>4.722099570556948E-4</v>
      </c>
      <c r="Y20" s="46">
        <v>1.3809059511856354E-3</v>
      </c>
      <c r="Z20" s="46">
        <v>3.8285853119821923E-4</v>
      </c>
      <c r="AA20" s="46">
        <v>5.2757486150254492E-4</v>
      </c>
      <c r="AB20" s="46">
        <v>5.7265864660796355E-4</v>
      </c>
      <c r="AC20" s="46">
        <v>2.4068140846033724E-4</v>
      </c>
      <c r="AD20" s="46">
        <v>1.1970621627471292E-3</v>
      </c>
      <c r="AE20" s="46">
        <v>8.1422070670410642E-4</v>
      </c>
      <c r="AF20" s="46">
        <v>1.4410359777309904E-3</v>
      </c>
      <c r="AG20" s="46">
        <v>7.6744570667450251E-4</v>
      </c>
      <c r="AH20" s="46">
        <v>3.4741284081165707E-4</v>
      </c>
      <c r="AI20" s="46">
        <v>3.9716900211251048E-4</v>
      </c>
      <c r="AJ20" s="46">
        <v>4.560411587794193E-3</v>
      </c>
      <c r="AK20" s="46">
        <v>3.5424028951363667E-4</v>
      </c>
      <c r="AL20" s="46">
        <v>3.5276402964147643E-4</v>
      </c>
      <c r="AM20" s="47">
        <v>5.6978185646518035E-4</v>
      </c>
      <c r="AN20" s="48">
        <f t="shared" si="0"/>
        <v>1.2719553710761258</v>
      </c>
      <c r="AO20" s="48">
        <f t="shared" si="1"/>
        <v>0.92448674543875753</v>
      </c>
    </row>
    <row r="21" spans="1:41" s="64" customFormat="1" ht="17" customHeight="1" x14ac:dyDescent="0.2">
      <c r="A21" s="44" t="s">
        <v>18</v>
      </c>
      <c r="B21" s="90" t="s">
        <v>74</v>
      </c>
      <c r="C21" s="46">
        <v>5.1576617030078607E-6</v>
      </c>
      <c r="D21" s="46">
        <v>7.2636855500984793E-6</v>
      </c>
      <c r="E21" s="46">
        <v>5.6725281264937364E-6</v>
      </c>
      <c r="F21" s="46">
        <v>4.6448336657431838E-6</v>
      </c>
      <c r="G21" s="46">
        <v>4.8260434203721316E-6</v>
      </c>
      <c r="H21" s="46">
        <v>8.0408682023173977E-6</v>
      </c>
      <c r="I21" s="46">
        <v>1.5787126189273381E-6</v>
      </c>
      <c r="J21" s="46">
        <v>5.2590464640399647E-6</v>
      </c>
      <c r="K21" s="46">
        <v>7.7057912859504544E-6</v>
      </c>
      <c r="L21" s="46">
        <v>3.3856079159799022E-6</v>
      </c>
      <c r="M21" s="46">
        <v>4.1349468393263442E-6</v>
      </c>
      <c r="N21" s="46">
        <v>5.1620196218819915E-6</v>
      </c>
      <c r="O21" s="46">
        <v>1.106358497736362E-4</v>
      </c>
      <c r="P21" s="46">
        <v>1.5971054090579069E-5</v>
      </c>
      <c r="Q21" s="46">
        <v>6.8840229014715429E-6</v>
      </c>
      <c r="R21" s="46">
        <v>7.8557465603269237E-6</v>
      </c>
      <c r="S21" s="46">
        <v>7.3251975348316961E-6</v>
      </c>
      <c r="T21" s="46">
        <v>1.0017473898780118</v>
      </c>
      <c r="U21" s="46">
        <v>4.7966326364087808E-4</v>
      </c>
      <c r="V21" s="46">
        <v>6.0726563124910159E-6</v>
      </c>
      <c r="W21" s="46">
        <v>8.9533069640133136E-5</v>
      </c>
      <c r="X21" s="46">
        <v>8.0780480583093475E-6</v>
      </c>
      <c r="Y21" s="46">
        <v>1.7900460838041157E-5</v>
      </c>
      <c r="Z21" s="46">
        <v>7.3550072905781354E-6</v>
      </c>
      <c r="AA21" s="46">
        <v>1.73430619381995E-5</v>
      </c>
      <c r="AB21" s="46">
        <v>1.414044797198816E-5</v>
      </c>
      <c r="AC21" s="46">
        <v>6.8550432710518972E-6</v>
      </c>
      <c r="AD21" s="46">
        <v>1.9256764796282599E-5</v>
      </c>
      <c r="AE21" s="46">
        <v>1.9833517030909427E-5</v>
      </c>
      <c r="AF21" s="46">
        <v>7.3072096710962881E-5</v>
      </c>
      <c r="AG21" s="46">
        <v>1.6036178082136389E-5</v>
      </c>
      <c r="AH21" s="46">
        <v>5.4500797324630842E-6</v>
      </c>
      <c r="AI21" s="46">
        <v>9.0612527498351723E-6</v>
      </c>
      <c r="AJ21" s="46">
        <v>6.8873417699008116E-5</v>
      </c>
      <c r="AK21" s="46">
        <v>9.6742142350889932E-6</v>
      </c>
      <c r="AL21" s="46">
        <v>5.530771774128073E-6</v>
      </c>
      <c r="AM21" s="47">
        <v>1.2136580420550383E-5</v>
      </c>
      <c r="AN21" s="48">
        <f t="shared" si="0"/>
        <v>1.0028447594264798</v>
      </c>
      <c r="AO21" s="48">
        <f t="shared" si="1"/>
        <v>0.72889089421283848</v>
      </c>
    </row>
    <row r="22" spans="1:41" s="64" customFormat="1" ht="17" customHeight="1" x14ac:dyDescent="0.2">
      <c r="A22" s="44" t="s">
        <v>19</v>
      </c>
      <c r="B22" s="90" t="s">
        <v>75</v>
      </c>
      <c r="C22" s="46">
        <v>3.2017316436867343E-3</v>
      </c>
      <c r="D22" s="46">
        <v>3.7275665143787053E-3</v>
      </c>
      <c r="E22" s="46">
        <v>1.4943288995838235E-3</v>
      </c>
      <c r="F22" s="46">
        <v>9.7414161257392896E-4</v>
      </c>
      <c r="G22" s="46">
        <v>1.222049684708936E-3</v>
      </c>
      <c r="H22" s="46">
        <v>1.3412940719278784E-3</v>
      </c>
      <c r="I22" s="46">
        <v>4.0357128755741297E-4</v>
      </c>
      <c r="J22" s="46">
        <v>1.035551473814222E-3</v>
      </c>
      <c r="K22" s="46">
        <v>1.7369157292171373E-3</v>
      </c>
      <c r="L22" s="46">
        <v>8.2311984413599036E-4</v>
      </c>
      <c r="M22" s="46">
        <v>1.0727103307576538E-3</v>
      </c>
      <c r="N22" s="46">
        <v>9.9848693961179574E-4</v>
      </c>
      <c r="O22" s="46">
        <v>1.1605962043481942E-3</v>
      </c>
      <c r="P22" s="46">
        <v>1.027042998734356E-3</v>
      </c>
      <c r="Q22" s="46">
        <v>1.0644155640224732E-3</v>
      </c>
      <c r="R22" s="46">
        <v>1.0715564738550056E-3</v>
      </c>
      <c r="S22" s="46">
        <v>1.0965264208433339E-3</v>
      </c>
      <c r="T22" s="46">
        <v>1.0523480290925513E-3</v>
      </c>
      <c r="U22" s="46">
        <v>1.3708456076715181</v>
      </c>
      <c r="V22" s="46">
        <v>1.9829822105325427E-3</v>
      </c>
      <c r="W22" s="46">
        <v>1.9659958583953161E-3</v>
      </c>
      <c r="X22" s="46">
        <v>1.4781883903131976E-3</v>
      </c>
      <c r="Y22" s="46">
        <v>2.9921315072723672E-3</v>
      </c>
      <c r="Z22" s="46">
        <v>1.9493163179718741E-3</v>
      </c>
      <c r="AA22" s="46">
        <v>1.7156034529496357E-3</v>
      </c>
      <c r="AB22" s="46">
        <v>2.1440247537792907E-3</v>
      </c>
      <c r="AC22" s="46">
        <v>5.4730640329255387E-4</v>
      </c>
      <c r="AD22" s="46">
        <v>1.708444378677134E-2</v>
      </c>
      <c r="AE22" s="46">
        <v>2.5102247407080376E-3</v>
      </c>
      <c r="AF22" s="46">
        <v>6.2971585185264498E-3</v>
      </c>
      <c r="AG22" s="46">
        <v>1.9010624513940862E-3</v>
      </c>
      <c r="AH22" s="46">
        <v>9.8304816088563255E-4</v>
      </c>
      <c r="AI22" s="46">
        <v>1.6430137117789477E-3</v>
      </c>
      <c r="AJ22" s="46">
        <v>1.4776452780934354E-2</v>
      </c>
      <c r="AK22" s="46">
        <v>1.2546239132673286E-3</v>
      </c>
      <c r="AL22" s="46">
        <v>1.4314746613276624E-3</v>
      </c>
      <c r="AM22" s="47">
        <v>1.8137264875877947E-3</v>
      </c>
      <c r="AN22" s="48">
        <f t="shared" si="0"/>
        <v>1.459820339502057</v>
      </c>
      <c r="AO22" s="48">
        <f t="shared" si="1"/>
        <v>1.0610313736477686</v>
      </c>
    </row>
    <row r="23" spans="1:41" s="64" customFormat="1" ht="17" customHeight="1" x14ac:dyDescent="0.2">
      <c r="A23" s="44" t="s">
        <v>20</v>
      </c>
      <c r="B23" s="90" t="s">
        <v>76</v>
      </c>
      <c r="C23" s="46">
        <v>1.0791061273343601E-3</v>
      </c>
      <c r="D23" s="46">
        <v>1.864652482404757E-3</v>
      </c>
      <c r="E23" s="46">
        <v>3.032578215450144E-3</v>
      </c>
      <c r="F23" s="46">
        <v>3.5266359113452772E-3</v>
      </c>
      <c r="G23" s="46">
        <v>3.9213572404859258E-3</v>
      </c>
      <c r="H23" s="46">
        <v>2.1833495309808433E-3</v>
      </c>
      <c r="I23" s="46">
        <v>4.2816328564361305E-4</v>
      </c>
      <c r="J23" s="46">
        <v>2.2204933559319541E-3</v>
      </c>
      <c r="K23" s="46">
        <v>4.0982629954688715E-3</v>
      </c>
      <c r="L23" s="46">
        <v>4.9056172397844485E-3</v>
      </c>
      <c r="M23" s="46">
        <v>1.9241875248910266E-2</v>
      </c>
      <c r="N23" s="46">
        <v>2.720994272072006E-3</v>
      </c>
      <c r="O23" s="46">
        <v>1.3527661228161607E-3</v>
      </c>
      <c r="P23" s="46">
        <v>2.4532468642903208E-3</v>
      </c>
      <c r="Q23" s="46">
        <v>2.1488637963889517E-3</v>
      </c>
      <c r="R23" s="46">
        <v>1.6840418136893969E-3</v>
      </c>
      <c r="S23" s="46">
        <v>1.9341083310834852E-3</v>
      </c>
      <c r="T23" s="46">
        <v>1.9772803640350795E-3</v>
      </c>
      <c r="U23" s="46">
        <v>1.3619558174234015E-3</v>
      </c>
      <c r="V23" s="46">
        <v>1.0130109756901013</v>
      </c>
      <c r="W23" s="46">
        <v>1.9401289659118886E-3</v>
      </c>
      <c r="X23" s="46">
        <v>3.7731395275908998E-3</v>
      </c>
      <c r="Y23" s="46">
        <v>2.692429951725151E-3</v>
      </c>
      <c r="Z23" s="46">
        <v>2.7943384714241419E-3</v>
      </c>
      <c r="AA23" s="46">
        <v>2.2990564393631993E-3</v>
      </c>
      <c r="AB23" s="46">
        <v>5.9744519932231361E-3</v>
      </c>
      <c r="AC23" s="46">
        <v>5.541239669405797E-4</v>
      </c>
      <c r="AD23" s="46">
        <v>1.3904134297858253E-3</v>
      </c>
      <c r="AE23" s="46">
        <v>7.1615964549421006E-3</v>
      </c>
      <c r="AF23" s="46">
        <v>2.8468837997432336E-3</v>
      </c>
      <c r="AG23" s="46">
        <v>8.8693538765382465E-3</v>
      </c>
      <c r="AH23" s="46">
        <v>1.7206119205577528E-3</v>
      </c>
      <c r="AI23" s="46">
        <v>1.3959843032955657E-2</v>
      </c>
      <c r="AJ23" s="46">
        <v>2.9674251156275367E-3</v>
      </c>
      <c r="AK23" s="46">
        <v>2.5023543531486805E-3</v>
      </c>
      <c r="AL23" s="46">
        <v>4.4124325882616562E-2</v>
      </c>
      <c r="AM23" s="47">
        <v>1.0977526645974801E-3</v>
      </c>
      <c r="AN23" s="48">
        <f t="shared" si="0"/>
        <v>1.1818145545523326</v>
      </c>
      <c r="AO23" s="48">
        <f t="shared" si="1"/>
        <v>0.85897030359318416</v>
      </c>
    </row>
    <row r="24" spans="1:41" s="64" customFormat="1" ht="17" customHeight="1" x14ac:dyDescent="0.2">
      <c r="A24" s="44" t="s">
        <v>21</v>
      </c>
      <c r="B24" s="90" t="s">
        <v>77</v>
      </c>
      <c r="C24" s="46">
        <v>5.7959764040278533E-3</v>
      </c>
      <c r="D24" s="46">
        <v>6.3191790719517244E-3</v>
      </c>
      <c r="E24" s="46">
        <v>2.7628830678600859E-3</v>
      </c>
      <c r="F24" s="46">
        <v>5.1973281677337923E-3</v>
      </c>
      <c r="G24" s="46">
        <v>7.7151035808212054E-3</v>
      </c>
      <c r="H24" s="46">
        <v>6.0219196179500918E-3</v>
      </c>
      <c r="I24" s="46">
        <v>1.1509817538276354E-3</v>
      </c>
      <c r="J24" s="46">
        <v>6.9991641840927458E-3</v>
      </c>
      <c r="K24" s="46">
        <v>8.9139908917387645E-3</v>
      </c>
      <c r="L24" s="46">
        <v>9.2972413552036663E-3</v>
      </c>
      <c r="M24" s="46">
        <v>7.3646731049114029E-3</v>
      </c>
      <c r="N24" s="46">
        <v>6.9377868970471653E-3</v>
      </c>
      <c r="O24" s="46">
        <v>4.1388387625983496E-3</v>
      </c>
      <c r="P24" s="46">
        <v>3.859833862009041E-3</v>
      </c>
      <c r="Q24" s="46">
        <v>3.3542683416204031E-3</v>
      </c>
      <c r="R24" s="46">
        <v>5.3530460207069823E-3</v>
      </c>
      <c r="S24" s="46">
        <v>4.8944806510755117E-3</v>
      </c>
      <c r="T24" s="46">
        <v>4.0579799635063274E-3</v>
      </c>
      <c r="U24" s="46">
        <v>2.7485945010296176E-3</v>
      </c>
      <c r="V24" s="46">
        <v>4.3811645883480368E-3</v>
      </c>
      <c r="W24" s="46">
        <v>1.0030041451644944</v>
      </c>
      <c r="X24" s="46">
        <v>2.7886409310310993E-2</v>
      </c>
      <c r="Y24" s="46">
        <v>5.0651480067478584E-2</v>
      </c>
      <c r="Z24" s="46">
        <v>6.3953769151001757E-3</v>
      </c>
      <c r="AA24" s="46">
        <v>5.7896171674297735E-3</v>
      </c>
      <c r="AB24" s="46">
        <v>5.4806009185693972E-3</v>
      </c>
      <c r="AC24" s="46">
        <v>1.4943311365010554E-2</v>
      </c>
      <c r="AD24" s="46">
        <v>1.2631999211969138E-2</v>
      </c>
      <c r="AE24" s="46">
        <v>5.8713795460253355E-3</v>
      </c>
      <c r="AF24" s="46">
        <v>1.0120586043196319E-2</v>
      </c>
      <c r="AG24" s="46">
        <v>8.9113637335923191E-3</v>
      </c>
      <c r="AH24" s="46">
        <v>4.6586107201564966E-3</v>
      </c>
      <c r="AI24" s="46">
        <v>3.2211001886732291E-3</v>
      </c>
      <c r="AJ24" s="46">
        <v>2.8645293354346846E-3</v>
      </c>
      <c r="AK24" s="46">
        <v>5.5273944904294806E-3</v>
      </c>
      <c r="AL24" s="46">
        <v>3.2104829074620757E-3</v>
      </c>
      <c r="AM24" s="47">
        <v>1.6970631274168136E-2</v>
      </c>
      <c r="AN24" s="48">
        <f t="shared" si="0"/>
        <v>1.295403453147562</v>
      </c>
      <c r="AO24" s="48">
        <f t="shared" si="1"/>
        <v>0.94152935681800975</v>
      </c>
    </row>
    <row r="25" spans="1:41" s="64" customFormat="1" ht="17" customHeight="1" x14ac:dyDescent="0.2">
      <c r="A25" s="44" t="s">
        <v>22</v>
      </c>
      <c r="B25" s="90" t="s">
        <v>176</v>
      </c>
      <c r="C25" s="46">
        <v>1.9774673439653858E-2</v>
      </c>
      <c r="D25" s="46">
        <v>2.6416781900934549E-2</v>
      </c>
      <c r="E25" s="46">
        <v>1.6828989006051169E-2</v>
      </c>
      <c r="F25" s="46">
        <v>2.7406692610896101E-2</v>
      </c>
      <c r="G25" s="46">
        <v>3.1957806058102084E-2</v>
      </c>
      <c r="H25" s="46">
        <v>2.5329396536833113E-2</v>
      </c>
      <c r="I25" s="46">
        <v>6.2177190469372215E-3</v>
      </c>
      <c r="J25" s="46">
        <v>2.7659949242032352E-2</v>
      </c>
      <c r="K25" s="46">
        <v>3.9952830164145088E-2</v>
      </c>
      <c r="L25" s="46">
        <v>6.1245322960336246E-2</v>
      </c>
      <c r="M25" s="46">
        <v>3.261818040298569E-2</v>
      </c>
      <c r="N25" s="46">
        <v>2.5125462156051579E-2</v>
      </c>
      <c r="O25" s="46">
        <v>1.5469633989338635E-2</v>
      </c>
      <c r="P25" s="46">
        <v>1.5656503791524581E-2</v>
      </c>
      <c r="Q25" s="46">
        <v>1.0392754512152071E-2</v>
      </c>
      <c r="R25" s="46">
        <v>3.1801243527493618E-2</v>
      </c>
      <c r="S25" s="46">
        <v>1.2861750096831843E-2</v>
      </c>
      <c r="T25" s="46">
        <v>1.0168053135330986E-2</v>
      </c>
      <c r="U25" s="46">
        <v>1.7779391787038162E-2</v>
      </c>
      <c r="V25" s="46">
        <v>2.0421132960418049E-2</v>
      </c>
      <c r="W25" s="46">
        <v>8.0087228318042308E-3</v>
      </c>
      <c r="X25" s="46">
        <v>1.0800824299401788</v>
      </c>
      <c r="Y25" s="46">
        <v>5.6086256556855299E-2</v>
      </c>
      <c r="Z25" s="46">
        <v>5.9961407311752743E-2</v>
      </c>
      <c r="AA25" s="46">
        <v>1.9012816847444162E-2</v>
      </c>
      <c r="AB25" s="46">
        <v>6.7769650886492991E-3</v>
      </c>
      <c r="AC25" s="46">
        <v>4.6820178237584626E-3</v>
      </c>
      <c r="AD25" s="46">
        <v>1.4122771278156679E-2</v>
      </c>
      <c r="AE25" s="46">
        <v>7.2900207620845824E-3</v>
      </c>
      <c r="AF25" s="46">
        <v>1.1166998202302977E-2</v>
      </c>
      <c r="AG25" s="46">
        <v>1.1500365118826907E-2</v>
      </c>
      <c r="AH25" s="46">
        <v>1.2993890476736698E-2</v>
      </c>
      <c r="AI25" s="46">
        <v>6.0213646356722175E-3</v>
      </c>
      <c r="AJ25" s="46">
        <v>6.4131378491517092E-3</v>
      </c>
      <c r="AK25" s="46">
        <v>2.7786931411711464E-2</v>
      </c>
      <c r="AL25" s="46">
        <v>1.0611299509209953E-2</v>
      </c>
      <c r="AM25" s="47">
        <v>5.3169825391450962E-3</v>
      </c>
      <c r="AN25" s="48">
        <f t="shared" si="0"/>
        <v>1.8229186455085282</v>
      </c>
      <c r="AO25" s="48">
        <f t="shared" si="1"/>
        <v>1.3249396669947671</v>
      </c>
    </row>
    <row r="26" spans="1:41" s="64" customFormat="1" ht="17" customHeight="1" x14ac:dyDescent="0.2">
      <c r="A26" s="44" t="s">
        <v>23</v>
      </c>
      <c r="B26" s="90" t="s">
        <v>78</v>
      </c>
      <c r="C26" s="46">
        <v>1.4299582210850733E-3</v>
      </c>
      <c r="D26" s="46">
        <v>2.4990051179880016E-3</v>
      </c>
      <c r="E26" s="46">
        <v>2.6454361095213279E-3</v>
      </c>
      <c r="F26" s="46">
        <v>2.5485461262321841E-3</v>
      </c>
      <c r="G26" s="46">
        <v>2.5236576722162687E-3</v>
      </c>
      <c r="H26" s="46">
        <v>3.5230591310577517E-3</v>
      </c>
      <c r="I26" s="46">
        <v>7.5965519974671529E-4</v>
      </c>
      <c r="J26" s="46">
        <v>1.2424337070272436E-3</v>
      </c>
      <c r="K26" s="46">
        <v>1.6588480418325614E-3</v>
      </c>
      <c r="L26" s="46">
        <v>2.5807859668355491E-3</v>
      </c>
      <c r="M26" s="46">
        <v>1.2291811456635029E-3</v>
      </c>
      <c r="N26" s="46">
        <v>1.2593723158728341E-3</v>
      </c>
      <c r="O26" s="46">
        <v>1.0373186989415517E-3</v>
      </c>
      <c r="P26" s="46">
        <v>1.0946800955708431E-3</v>
      </c>
      <c r="Q26" s="46">
        <v>1.4112668218882992E-3</v>
      </c>
      <c r="R26" s="46">
        <v>1.8212559880594048E-3</v>
      </c>
      <c r="S26" s="46">
        <v>9.5963350658210926E-4</v>
      </c>
      <c r="T26" s="46">
        <v>7.7597968318162021E-4</v>
      </c>
      <c r="U26" s="46">
        <v>9.5744667403216237E-4</v>
      </c>
      <c r="V26" s="46">
        <v>1.3570513495826128E-3</v>
      </c>
      <c r="W26" s="46">
        <v>1.592705492192342E-3</v>
      </c>
      <c r="X26" s="46">
        <v>1.5103155180248766E-3</v>
      </c>
      <c r="Y26" s="46">
        <v>1.0613294887582267</v>
      </c>
      <c r="Z26" s="46">
        <v>1.0933535055819584E-2</v>
      </c>
      <c r="AA26" s="46">
        <v>3.1731595272172864E-3</v>
      </c>
      <c r="AB26" s="46">
        <v>1.9034589682908093E-3</v>
      </c>
      <c r="AC26" s="46">
        <v>7.2117336513858373E-4</v>
      </c>
      <c r="AD26" s="46">
        <v>5.232206778530096E-3</v>
      </c>
      <c r="AE26" s="46">
        <v>2.3993049625135559E-3</v>
      </c>
      <c r="AF26" s="46">
        <v>4.2360913474317839E-3</v>
      </c>
      <c r="AG26" s="46">
        <v>7.8095502746793038E-3</v>
      </c>
      <c r="AH26" s="46">
        <v>5.2643193019193766E-3</v>
      </c>
      <c r="AI26" s="46">
        <v>2.9330941144546253E-3</v>
      </c>
      <c r="AJ26" s="46">
        <v>1.2730608438077777E-3</v>
      </c>
      <c r="AK26" s="46">
        <v>9.5934501769957929E-3</v>
      </c>
      <c r="AL26" s="46">
        <v>1.3401600937427731E-3</v>
      </c>
      <c r="AM26" s="47">
        <v>1.6650348425706779E-3</v>
      </c>
      <c r="AN26" s="48">
        <f t="shared" si="0"/>
        <v>1.1562246809944738</v>
      </c>
      <c r="AO26" s="48">
        <f t="shared" si="1"/>
        <v>0.84037098835016666</v>
      </c>
    </row>
    <row r="27" spans="1:41" s="64" customFormat="1" ht="17" customHeight="1" x14ac:dyDescent="0.2">
      <c r="A27" s="44" t="s">
        <v>24</v>
      </c>
      <c r="B27" s="90" t="s">
        <v>79</v>
      </c>
      <c r="C27" s="46">
        <v>4.5764198010221901E-4</v>
      </c>
      <c r="D27" s="46">
        <v>1.3000492824179204E-3</v>
      </c>
      <c r="E27" s="46">
        <v>6.8349608210178361E-4</v>
      </c>
      <c r="F27" s="46">
        <v>4.0744646047313938E-4</v>
      </c>
      <c r="G27" s="46">
        <v>6.8083213638234327E-4</v>
      </c>
      <c r="H27" s="46">
        <v>1.3885474357934011E-3</v>
      </c>
      <c r="I27" s="46">
        <v>1.1327099712759946E-4</v>
      </c>
      <c r="J27" s="46">
        <v>3.4033668865416955E-4</v>
      </c>
      <c r="K27" s="46">
        <v>1.2182489613019778E-3</v>
      </c>
      <c r="L27" s="46">
        <v>4.9258214568634654E-4</v>
      </c>
      <c r="M27" s="46">
        <v>3.7051512675846719E-4</v>
      </c>
      <c r="N27" s="46">
        <v>3.3685423086321552E-4</v>
      </c>
      <c r="O27" s="46">
        <v>3.7521851331947945E-4</v>
      </c>
      <c r="P27" s="46">
        <v>2.4708498825940921E-4</v>
      </c>
      <c r="Q27" s="46">
        <v>6.2966107723844069E-4</v>
      </c>
      <c r="R27" s="46">
        <v>6.3625155723112334E-4</v>
      </c>
      <c r="S27" s="46">
        <v>3.0823258164447415E-4</v>
      </c>
      <c r="T27" s="46">
        <v>3.5224417352684934E-4</v>
      </c>
      <c r="U27" s="46">
        <v>3.0213649753371886E-4</v>
      </c>
      <c r="V27" s="46">
        <v>5.7925799007033779E-4</v>
      </c>
      <c r="W27" s="46">
        <v>9.5493756957235477E-4</v>
      </c>
      <c r="X27" s="46">
        <v>4.8180704804788562E-3</v>
      </c>
      <c r="Y27" s="46">
        <v>1.2332589282077016E-3</v>
      </c>
      <c r="Z27" s="46">
        <v>1.0006020356140575</v>
      </c>
      <c r="AA27" s="46">
        <v>7.6220246416187248E-4</v>
      </c>
      <c r="AB27" s="46">
        <v>1.6284856032888759E-3</v>
      </c>
      <c r="AC27" s="46">
        <v>1.8376421437886833E-4</v>
      </c>
      <c r="AD27" s="46">
        <v>3.5307833956260775E-3</v>
      </c>
      <c r="AE27" s="46">
        <v>1.7555385117929978E-3</v>
      </c>
      <c r="AF27" s="46">
        <v>9.8171633165485099E-3</v>
      </c>
      <c r="AG27" s="46">
        <v>2.0496040808782724E-3</v>
      </c>
      <c r="AH27" s="46">
        <v>1.7311014143113772E-3</v>
      </c>
      <c r="AI27" s="46">
        <v>3.5219007410866349E-4</v>
      </c>
      <c r="AJ27" s="46">
        <v>6.8320162442001757E-4</v>
      </c>
      <c r="AK27" s="46">
        <v>5.8203291588123469E-3</v>
      </c>
      <c r="AL27" s="46">
        <v>4.5568979199316285E-4</v>
      </c>
      <c r="AM27" s="47">
        <v>4.7613458546015477E-3</v>
      </c>
      <c r="AN27" s="48">
        <f t="shared" si="0"/>
        <v>1.0523596110037254</v>
      </c>
      <c r="AO27" s="48">
        <f t="shared" si="1"/>
        <v>0.76487943990120077</v>
      </c>
    </row>
    <row r="28" spans="1:41" s="64" customFormat="1" ht="17" customHeight="1" x14ac:dyDescent="0.2">
      <c r="A28" s="44" t="s">
        <v>25</v>
      </c>
      <c r="B28" s="90" t="s">
        <v>80</v>
      </c>
      <c r="C28" s="46">
        <v>6.3424349734514648E-2</v>
      </c>
      <c r="D28" s="46">
        <v>1.7245060752703757E-2</v>
      </c>
      <c r="E28" s="46">
        <v>6.6869716190089037E-2</v>
      </c>
      <c r="F28" s="46">
        <v>6.9859734625051989E-2</v>
      </c>
      <c r="G28" s="46">
        <v>7.443401951030422E-2</v>
      </c>
      <c r="H28" s="46">
        <v>5.1823215684862693E-2</v>
      </c>
      <c r="I28" s="46">
        <v>7.094648600571604E-3</v>
      </c>
      <c r="J28" s="46">
        <v>5.6058566236718045E-2</v>
      </c>
      <c r="K28" s="46">
        <v>3.673922259033089E-2</v>
      </c>
      <c r="L28" s="46">
        <v>2.5097937540193058E-2</v>
      </c>
      <c r="M28" s="46">
        <v>4.1141720866978905E-2</v>
      </c>
      <c r="N28" s="46">
        <v>3.3268637274675127E-2</v>
      </c>
      <c r="O28" s="46">
        <v>4.1927322999403452E-2</v>
      </c>
      <c r="P28" s="46">
        <v>4.0171177971287803E-2</v>
      </c>
      <c r="Q28" s="46">
        <v>5.3753003157614054E-2</v>
      </c>
      <c r="R28" s="46">
        <v>4.5836064067409144E-2</v>
      </c>
      <c r="S28" s="46">
        <v>5.6720103087603155E-2</v>
      </c>
      <c r="T28" s="46">
        <v>4.6582972768533411E-2</v>
      </c>
      <c r="U28" s="46">
        <v>4.8818028038908307E-2</v>
      </c>
      <c r="V28" s="46">
        <v>5.8814347455519791E-2</v>
      </c>
      <c r="W28" s="46">
        <v>5.1010847484830153E-2</v>
      </c>
      <c r="X28" s="46">
        <v>9.6072239307805792E-3</v>
      </c>
      <c r="Y28" s="46">
        <v>2.9290653226213346E-2</v>
      </c>
      <c r="Z28" s="46">
        <v>2.1193348352944612E-2</v>
      </c>
      <c r="AA28" s="46">
        <v>1.0123434793882731</v>
      </c>
      <c r="AB28" s="46">
        <v>9.8250976061583159E-3</v>
      </c>
      <c r="AC28" s="46">
        <v>3.4415094942529842E-3</v>
      </c>
      <c r="AD28" s="46">
        <v>2.5154546301477211E-2</v>
      </c>
      <c r="AE28" s="46">
        <v>1.3990364433274741E-2</v>
      </c>
      <c r="AF28" s="46">
        <v>1.2048843239933606E-2</v>
      </c>
      <c r="AG28" s="46">
        <v>2.7437855030576688E-2</v>
      </c>
      <c r="AH28" s="46">
        <v>4.1930706135692469E-2</v>
      </c>
      <c r="AI28" s="46">
        <v>3.5634397982461104E-2</v>
      </c>
      <c r="AJ28" s="46">
        <v>2.0137811508876422E-2</v>
      </c>
      <c r="AK28" s="46">
        <v>6.5697475051208418E-2</v>
      </c>
      <c r="AL28" s="46">
        <v>0.22022268212812818</v>
      </c>
      <c r="AM28" s="47">
        <v>8.2146287775557419E-3</v>
      </c>
      <c r="AN28" s="48">
        <f t="shared" si="0"/>
        <v>2.5428613192259109</v>
      </c>
      <c r="AO28" s="48">
        <f t="shared" si="1"/>
        <v>1.8482107458883252</v>
      </c>
    </row>
    <row r="29" spans="1:41" s="64" customFormat="1" ht="17" customHeight="1" x14ac:dyDescent="0.2">
      <c r="A29" s="44" t="s">
        <v>26</v>
      </c>
      <c r="B29" s="90" t="s">
        <v>81</v>
      </c>
      <c r="C29" s="46">
        <v>1.0245847900992418E-2</v>
      </c>
      <c r="D29" s="46">
        <v>4.9869959854200556E-2</v>
      </c>
      <c r="E29" s="46">
        <v>1.0597244414369034E-2</v>
      </c>
      <c r="F29" s="46">
        <v>2.0717961015036764E-2</v>
      </c>
      <c r="G29" s="46">
        <v>1.4144662757023847E-2</v>
      </c>
      <c r="H29" s="46">
        <v>1.0922859948552481E-2</v>
      </c>
      <c r="I29" s="46">
        <v>4.4829293554371867E-3</v>
      </c>
      <c r="J29" s="46">
        <v>7.9654264431177017E-3</v>
      </c>
      <c r="K29" s="46">
        <v>1.5992467464382536E-2</v>
      </c>
      <c r="L29" s="46">
        <v>9.4069697642650604E-3</v>
      </c>
      <c r="M29" s="46">
        <v>1.2940833129923954E-2</v>
      </c>
      <c r="N29" s="46">
        <v>1.5059887432023959E-2</v>
      </c>
      <c r="O29" s="46">
        <v>9.0051914242264344E-3</v>
      </c>
      <c r="P29" s="46">
        <v>1.0343225767450087E-2</v>
      </c>
      <c r="Q29" s="46">
        <v>1.2716551485422492E-2</v>
      </c>
      <c r="R29" s="46">
        <v>9.7191782988819159E-3</v>
      </c>
      <c r="S29" s="46">
        <v>1.0079556701833593E-2</v>
      </c>
      <c r="T29" s="46">
        <v>1.1953067518076217E-2</v>
      </c>
      <c r="U29" s="46">
        <v>8.9434615698688932E-3</v>
      </c>
      <c r="V29" s="46">
        <v>2.7803196279728229E-2</v>
      </c>
      <c r="W29" s="46">
        <v>1.3892264477687178E-2</v>
      </c>
      <c r="X29" s="46">
        <v>1.9477103020581962E-2</v>
      </c>
      <c r="Y29" s="46">
        <v>2.4176611560742606E-2</v>
      </c>
      <c r="Z29" s="46">
        <v>3.3736252370605645E-2</v>
      </c>
      <c r="AA29" s="46">
        <v>2.1543200096683684E-2</v>
      </c>
      <c r="AB29" s="46">
        <v>1.0712594768781223</v>
      </c>
      <c r="AC29" s="46">
        <v>6.9399107569151644E-2</v>
      </c>
      <c r="AD29" s="46">
        <v>3.1128786728841621E-2</v>
      </c>
      <c r="AE29" s="46">
        <v>9.9441249683758174E-3</v>
      </c>
      <c r="AF29" s="46">
        <v>1.5877754860323012E-2</v>
      </c>
      <c r="AG29" s="46">
        <v>1.0483620196359046E-2</v>
      </c>
      <c r="AH29" s="46">
        <v>1.0367466369212293E-2</v>
      </c>
      <c r="AI29" s="46">
        <v>2.6048826406643664E-2</v>
      </c>
      <c r="AJ29" s="46">
        <v>1.2425471611100863E-2</v>
      </c>
      <c r="AK29" s="46">
        <v>1.6275375906859929E-2</v>
      </c>
      <c r="AL29" s="46">
        <v>9.2745865343919088E-3</v>
      </c>
      <c r="AM29" s="47">
        <v>3.3937342826136078E-2</v>
      </c>
      <c r="AN29" s="48">
        <f t="shared" si="0"/>
        <v>1.7121578509066326</v>
      </c>
      <c r="AO29" s="48">
        <f t="shared" si="1"/>
        <v>1.2444361455252322</v>
      </c>
    </row>
    <row r="30" spans="1:41" s="64" customFormat="1" ht="17" customHeight="1" x14ac:dyDescent="0.2">
      <c r="A30" s="44" t="s">
        <v>27</v>
      </c>
      <c r="B30" s="90" t="s">
        <v>82</v>
      </c>
      <c r="C30" s="46">
        <v>6.2554141370963854E-3</v>
      </c>
      <c r="D30" s="46">
        <v>1.3383870296306642E-2</v>
      </c>
      <c r="E30" s="46">
        <v>8.832684447686914E-3</v>
      </c>
      <c r="F30" s="46">
        <v>8.559462685997235E-3</v>
      </c>
      <c r="G30" s="46">
        <v>8.2152380320123491E-3</v>
      </c>
      <c r="H30" s="46">
        <v>8.279250927232076E-3</v>
      </c>
      <c r="I30" s="46">
        <v>1.6612907913095517E-3</v>
      </c>
      <c r="J30" s="46">
        <v>8.3843884281380732E-3</v>
      </c>
      <c r="K30" s="46">
        <v>8.8407295564926873E-3</v>
      </c>
      <c r="L30" s="46">
        <v>4.9454399063829759E-3</v>
      </c>
      <c r="M30" s="46">
        <v>6.495126425163018E-3</v>
      </c>
      <c r="N30" s="46">
        <v>7.7597281899370969E-3</v>
      </c>
      <c r="O30" s="46">
        <v>7.8417591128736655E-3</v>
      </c>
      <c r="P30" s="46">
        <v>6.9123536083804619E-3</v>
      </c>
      <c r="Q30" s="46">
        <v>6.4845614654466116E-3</v>
      </c>
      <c r="R30" s="46">
        <v>5.4563140724907507E-3</v>
      </c>
      <c r="S30" s="46">
        <v>6.5767100731646015E-3</v>
      </c>
      <c r="T30" s="46">
        <v>6.934625910672656E-3</v>
      </c>
      <c r="U30" s="46">
        <v>5.1619060959140241E-3</v>
      </c>
      <c r="V30" s="46">
        <v>9.5394803254756529E-3</v>
      </c>
      <c r="W30" s="46">
        <v>1.0824404254800116E-2</v>
      </c>
      <c r="X30" s="46">
        <v>1.1299766531060478E-2</v>
      </c>
      <c r="Y30" s="46">
        <v>7.7496466590447656E-3</v>
      </c>
      <c r="Z30" s="46">
        <v>6.894841842749278E-3</v>
      </c>
      <c r="AA30" s="46">
        <v>3.7760266596565437E-2</v>
      </c>
      <c r="AB30" s="46">
        <v>2.2669588103337576E-2</v>
      </c>
      <c r="AC30" s="46">
        <v>1.0517181401926325</v>
      </c>
      <c r="AD30" s="46">
        <v>3.3256361190359879E-2</v>
      </c>
      <c r="AE30" s="46">
        <v>3.4079248356510369E-2</v>
      </c>
      <c r="AF30" s="46">
        <v>6.5854190605328681E-3</v>
      </c>
      <c r="AG30" s="46">
        <v>1.965299006280943E-2</v>
      </c>
      <c r="AH30" s="46">
        <v>2.3050550527572981E-2</v>
      </c>
      <c r="AI30" s="46">
        <v>2.1414198550881256E-2</v>
      </c>
      <c r="AJ30" s="46">
        <v>1.626265481820122E-2</v>
      </c>
      <c r="AK30" s="46">
        <v>4.4554375435504737E-2</v>
      </c>
      <c r="AL30" s="46">
        <v>1.0974320343800746E-2</v>
      </c>
      <c r="AM30" s="47">
        <v>2.2628135842074105E-2</v>
      </c>
      <c r="AN30" s="48">
        <f t="shared" si="0"/>
        <v>1.527895242856611</v>
      </c>
      <c r="AO30" s="48">
        <f t="shared" si="1"/>
        <v>1.1105097966171724</v>
      </c>
    </row>
    <row r="31" spans="1:41" s="64" customFormat="1" ht="17" customHeight="1" x14ac:dyDescent="0.2">
      <c r="A31" s="44" t="s">
        <v>28</v>
      </c>
      <c r="B31" s="90" t="s">
        <v>83</v>
      </c>
      <c r="C31" s="46">
        <v>6.4640366678106187E-2</v>
      </c>
      <c r="D31" s="46">
        <v>0.20168865246187598</v>
      </c>
      <c r="E31" s="46">
        <v>5.0557407919460541E-2</v>
      </c>
      <c r="F31" s="46">
        <v>3.0398615163940566E-2</v>
      </c>
      <c r="G31" s="46">
        <v>4.8945971046708621E-2</v>
      </c>
      <c r="H31" s="46">
        <v>3.0889122978002361E-2</v>
      </c>
      <c r="I31" s="46">
        <v>2.0015518528522021E-2</v>
      </c>
      <c r="J31" s="46">
        <v>2.2897339058274877E-2</v>
      </c>
      <c r="K31" s="46">
        <v>6.0610792372425233E-2</v>
      </c>
      <c r="L31" s="46">
        <v>3.3653537426592661E-2</v>
      </c>
      <c r="M31" s="46">
        <v>3.9572545265020589E-2</v>
      </c>
      <c r="N31" s="46">
        <v>3.3279315439915677E-2</v>
      </c>
      <c r="O31" s="46">
        <v>2.5218416812619632E-2</v>
      </c>
      <c r="P31" s="46">
        <v>2.4114878606033532E-2</v>
      </c>
      <c r="Q31" s="46">
        <v>3.0156759460107919E-2</v>
      </c>
      <c r="R31" s="46">
        <v>2.1278727824273213E-2</v>
      </c>
      <c r="S31" s="46">
        <v>2.8519589322299452E-2</v>
      </c>
      <c r="T31" s="46">
        <v>2.581657547133747E-2</v>
      </c>
      <c r="U31" s="46">
        <v>2.8495176400910916E-2</v>
      </c>
      <c r="V31" s="46">
        <v>8.9424069894803587E-2</v>
      </c>
      <c r="W31" s="46">
        <v>4.5027231539042582E-2</v>
      </c>
      <c r="X31" s="46">
        <v>3.7550419030470024E-2</v>
      </c>
      <c r="Y31" s="46">
        <v>3.4842121991055276E-2</v>
      </c>
      <c r="Z31" s="46">
        <v>7.0862863268562365E-2</v>
      </c>
      <c r="AA31" s="46">
        <v>4.7334496116063988E-2</v>
      </c>
      <c r="AB31" s="46">
        <v>3.576492426625346E-2</v>
      </c>
      <c r="AC31" s="46">
        <v>6.1633681222133495E-3</v>
      </c>
      <c r="AD31" s="46">
        <v>1.1111531057705952</v>
      </c>
      <c r="AE31" s="46">
        <v>2.5328582969776157E-2</v>
      </c>
      <c r="AF31" s="46">
        <v>3.130289378581292E-2</v>
      </c>
      <c r="AG31" s="46">
        <v>3.0423729770899341E-2</v>
      </c>
      <c r="AH31" s="46">
        <v>1.9835903111038375E-2</v>
      </c>
      <c r="AI31" s="46">
        <v>3.9657878934210307E-2</v>
      </c>
      <c r="AJ31" s="46">
        <v>1.7199329279953938E-2</v>
      </c>
      <c r="AK31" s="46">
        <v>3.707292572877751E-2</v>
      </c>
      <c r="AL31" s="46">
        <v>7.2738003927459174E-2</v>
      </c>
      <c r="AM31" s="47">
        <v>4.9766446877448668E-2</v>
      </c>
      <c r="AN31" s="48">
        <f t="shared" si="0"/>
        <v>2.6221976026208633</v>
      </c>
      <c r="AO31" s="48">
        <f t="shared" si="1"/>
        <v>1.9058742017758956</v>
      </c>
    </row>
    <row r="32" spans="1:41" s="64" customFormat="1" ht="17" customHeight="1" x14ac:dyDescent="0.2">
      <c r="A32" s="44" t="s">
        <v>29</v>
      </c>
      <c r="B32" s="90" t="s">
        <v>84</v>
      </c>
      <c r="C32" s="46">
        <v>5.7197788441277955E-3</v>
      </c>
      <c r="D32" s="46">
        <v>8.2394746267216538E-3</v>
      </c>
      <c r="E32" s="46">
        <v>6.5018143473604189E-3</v>
      </c>
      <c r="F32" s="46">
        <v>6.1497848521053621E-3</v>
      </c>
      <c r="G32" s="46">
        <v>6.0741568982345178E-3</v>
      </c>
      <c r="H32" s="46">
        <v>1.0478809673197836E-2</v>
      </c>
      <c r="I32" s="46">
        <v>1.2049258502385702E-3</v>
      </c>
      <c r="J32" s="46">
        <v>5.8237824436673438E-3</v>
      </c>
      <c r="K32" s="46">
        <v>7.9568486074678684E-3</v>
      </c>
      <c r="L32" s="46">
        <v>4.2885253524101363E-3</v>
      </c>
      <c r="M32" s="46">
        <v>4.8562128098692736E-3</v>
      </c>
      <c r="N32" s="46">
        <v>6.2657160645754979E-3</v>
      </c>
      <c r="O32" s="46">
        <v>8.190062840006021E-3</v>
      </c>
      <c r="P32" s="46">
        <v>7.2750751517012928E-3</v>
      </c>
      <c r="Q32" s="46">
        <v>7.8480472853863555E-3</v>
      </c>
      <c r="R32" s="46">
        <v>6.9399511991627798E-3</v>
      </c>
      <c r="S32" s="46">
        <v>9.4031576343276569E-3</v>
      </c>
      <c r="T32" s="46">
        <v>1.8831200808611923E-2</v>
      </c>
      <c r="U32" s="46">
        <v>5.3783175055560567E-3</v>
      </c>
      <c r="V32" s="46">
        <v>7.8422538104775535E-3</v>
      </c>
      <c r="W32" s="46">
        <v>9.9818185768392499E-3</v>
      </c>
      <c r="X32" s="46">
        <v>1.0132250322285602E-2</v>
      </c>
      <c r="Y32" s="46">
        <v>3.1353479838353328E-2</v>
      </c>
      <c r="Z32" s="46">
        <v>9.8889900570928915E-3</v>
      </c>
      <c r="AA32" s="46">
        <v>2.3313613567195027E-2</v>
      </c>
      <c r="AB32" s="46">
        <v>3.5023179046954463E-2</v>
      </c>
      <c r="AC32" s="46">
        <v>5.0817727183105621E-3</v>
      </c>
      <c r="AD32" s="46">
        <v>1.1307911927885949E-2</v>
      </c>
      <c r="AE32" s="46">
        <v>1.0881035518364102</v>
      </c>
      <c r="AF32" s="46">
        <v>1.780408744540974E-2</v>
      </c>
      <c r="AG32" s="46">
        <v>2.8562807860448014E-2</v>
      </c>
      <c r="AH32" s="46">
        <v>9.9159574256533472E-3</v>
      </c>
      <c r="AI32" s="46">
        <v>3.5878743964936323E-2</v>
      </c>
      <c r="AJ32" s="46">
        <v>3.9512356025753051E-2</v>
      </c>
      <c r="AK32" s="46">
        <v>1.5272347139308563E-2</v>
      </c>
      <c r="AL32" s="46">
        <v>6.6353609111322502E-3</v>
      </c>
      <c r="AM32" s="47">
        <v>2.6155486393622494E-2</v>
      </c>
      <c r="AN32" s="48">
        <f t="shared" si="0"/>
        <v>1.5491916116627971</v>
      </c>
      <c r="AO32" s="48">
        <f t="shared" si="1"/>
        <v>1.1259884927530575</v>
      </c>
    </row>
    <row r="33" spans="1:41" s="64" customFormat="1" ht="17" customHeight="1" x14ac:dyDescent="0.2">
      <c r="A33" s="44" t="s">
        <v>30</v>
      </c>
      <c r="B33" s="90" t="s">
        <v>85</v>
      </c>
      <c r="C33" s="46">
        <v>5.5371902795206789E-4</v>
      </c>
      <c r="D33" s="46">
        <v>6.2684694713601645E-4</v>
      </c>
      <c r="E33" s="46">
        <v>3.7459341145976692E-4</v>
      </c>
      <c r="F33" s="46">
        <v>2.2834778787979052E-4</v>
      </c>
      <c r="G33" s="46">
        <v>2.9726683779107715E-4</v>
      </c>
      <c r="H33" s="46">
        <v>1.5656825168360741E-4</v>
      </c>
      <c r="I33" s="46">
        <v>9.007185481069323E-5</v>
      </c>
      <c r="J33" s="46">
        <v>2.4579206337234616E-4</v>
      </c>
      <c r="K33" s="46">
        <v>7.6784192749644717E-4</v>
      </c>
      <c r="L33" s="46">
        <v>6.6113625158527908E-4</v>
      </c>
      <c r="M33" s="46">
        <v>3.4059955775927548E-4</v>
      </c>
      <c r="N33" s="46">
        <v>5.4133622276174797E-4</v>
      </c>
      <c r="O33" s="46">
        <v>6.6847812535550421E-4</v>
      </c>
      <c r="P33" s="46">
        <v>4.6437628028572005E-4</v>
      </c>
      <c r="Q33" s="46">
        <v>2.567401746362346E-4</v>
      </c>
      <c r="R33" s="46">
        <v>1.1174542486243166E-4</v>
      </c>
      <c r="S33" s="46">
        <v>4.4469793889593049E-4</v>
      </c>
      <c r="T33" s="46">
        <v>2.8277276358827717E-4</v>
      </c>
      <c r="U33" s="46">
        <v>1.6982462381258363E-4</v>
      </c>
      <c r="V33" s="46">
        <v>2.2967217260744827E-4</v>
      </c>
      <c r="W33" s="46">
        <v>1.0975339278374405E-3</v>
      </c>
      <c r="X33" s="46">
        <v>3.0276083930779184E-4</v>
      </c>
      <c r="Y33" s="46">
        <v>7.3177800218553429E-4</v>
      </c>
      <c r="Z33" s="46">
        <v>4.508737296665904E-4</v>
      </c>
      <c r="AA33" s="46">
        <v>3.8871522526266354E-4</v>
      </c>
      <c r="AB33" s="46">
        <v>7.9317998353321101E-4</v>
      </c>
      <c r="AC33" s="46">
        <v>3.1965912145382212E-4</v>
      </c>
      <c r="AD33" s="46">
        <v>3.8622228189242371E-4</v>
      </c>
      <c r="AE33" s="46">
        <v>3.5593217644368463E-4</v>
      </c>
      <c r="AF33" s="46">
        <v>1.0000833801819604</v>
      </c>
      <c r="AG33" s="46">
        <v>3.1616687760869605E-4</v>
      </c>
      <c r="AH33" s="46">
        <v>2.304033990089652E-4</v>
      </c>
      <c r="AI33" s="46">
        <v>8.988677481796347E-4</v>
      </c>
      <c r="AJ33" s="46">
        <v>3.1074960940538144E-4</v>
      </c>
      <c r="AK33" s="46">
        <v>2.9443497778222991E-4</v>
      </c>
      <c r="AL33" s="46">
        <v>1.8810222594032957E-4</v>
      </c>
      <c r="AM33" s="47">
        <v>0.10158273075781483</v>
      </c>
      <c r="AN33" s="48">
        <f t="shared" si="0"/>
        <v>1.1162439187110158</v>
      </c>
      <c r="AO33" s="48">
        <f t="shared" si="1"/>
        <v>0.81131204049390371</v>
      </c>
    </row>
    <row r="34" spans="1:41" s="64" customFormat="1" ht="17" customHeight="1" x14ac:dyDescent="0.2">
      <c r="A34" s="44" t="s">
        <v>31</v>
      </c>
      <c r="B34" s="90" t="s">
        <v>86</v>
      </c>
      <c r="C34" s="46">
        <v>1.8965307571568841E-4</v>
      </c>
      <c r="D34" s="46">
        <v>8.2160515644545738E-4</v>
      </c>
      <c r="E34" s="46">
        <v>3.7981963068820418E-4</v>
      </c>
      <c r="F34" s="46">
        <v>1.4866666667145374E-4</v>
      </c>
      <c r="G34" s="46">
        <v>3.2642021435830396E-4</v>
      </c>
      <c r="H34" s="46">
        <v>4.7500303019931494E-4</v>
      </c>
      <c r="I34" s="46">
        <v>5.4969710390026923E-5</v>
      </c>
      <c r="J34" s="46">
        <v>2.9628644271753699E-4</v>
      </c>
      <c r="K34" s="46">
        <v>8.3642574958141985E-4</v>
      </c>
      <c r="L34" s="46">
        <v>2.6872091076768909E-4</v>
      </c>
      <c r="M34" s="46">
        <v>2.1106062612318919E-4</v>
      </c>
      <c r="N34" s="46">
        <v>4.6330005106932047E-4</v>
      </c>
      <c r="O34" s="46">
        <v>1.0939273592465049E-3</v>
      </c>
      <c r="P34" s="46">
        <v>5.1225185065983155E-4</v>
      </c>
      <c r="Q34" s="46">
        <v>5.7151329966815157E-4</v>
      </c>
      <c r="R34" s="46">
        <v>1.4916867968444785E-3</v>
      </c>
      <c r="S34" s="46">
        <v>1.3259078858859617E-3</v>
      </c>
      <c r="T34" s="46">
        <v>1.3788314789970387E-3</v>
      </c>
      <c r="U34" s="46">
        <v>4.1337258480448702E-4</v>
      </c>
      <c r="V34" s="46">
        <v>2.8201728551829588E-4</v>
      </c>
      <c r="W34" s="46">
        <v>3.965290126737214E-4</v>
      </c>
      <c r="X34" s="46">
        <v>7.8343370688068218E-4</v>
      </c>
      <c r="Y34" s="46">
        <v>4.6243810309983603E-4</v>
      </c>
      <c r="Z34" s="46">
        <v>4.521643869996158E-4</v>
      </c>
      <c r="AA34" s="46">
        <v>4.4009536959230776E-4</v>
      </c>
      <c r="AB34" s="46">
        <v>5.1143180463303589E-4</v>
      </c>
      <c r="AC34" s="46">
        <v>7.962496057896325E-5</v>
      </c>
      <c r="AD34" s="46">
        <v>1.4198328550538372E-3</v>
      </c>
      <c r="AE34" s="46">
        <v>5.3729831859898663E-3</v>
      </c>
      <c r="AF34" s="46">
        <v>2.8334663960678661E-4</v>
      </c>
      <c r="AG34" s="46">
        <v>1.0002640418006088</v>
      </c>
      <c r="AH34" s="46">
        <v>2.4039114351202237E-4</v>
      </c>
      <c r="AI34" s="46">
        <v>3.0396905341289804E-4</v>
      </c>
      <c r="AJ34" s="46">
        <v>8.183237182950604E-4</v>
      </c>
      <c r="AK34" s="46">
        <v>7.8185118022606841E-4</v>
      </c>
      <c r="AL34" s="46">
        <v>2.3086731590035562E-4</v>
      </c>
      <c r="AM34" s="47">
        <v>2.5524836562860107E-3</v>
      </c>
      <c r="AN34" s="48">
        <f t="shared" si="0"/>
        <v>1.026935247699702</v>
      </c>
      <c r="AO34" s="48">
        <f t="shared" si="1"/>
        <v>0.74640042135992646</v>
      </c>
    </row>
    <row r="35" spans="1:41" s="64" customFormat="1" ht="17" customHeight="1" x14ac:dyDescent="0.2">
      <c r="A35" s="44" t="s">
        <v>32</v>
      </c>
      <c r="B35" s="90" t="s">
        <v>87</v>
      </c>
      <c r="C35" s="46">
        <v>4.6446755176834161E-5</v>
      </c>
      <c r="D35" s="46">
        <v>1.3667571608431435E-4</v>
      </c>
      <c r="E35" s="46">
        <v>3.791861204531492E-5</v>
      </c>
      <c r="F35" s="46">
        <v>2.5983955421082244E-5</v>
      </c>
      <c r="G35" s="46">
        <v>3.8316190828121551E-5</v>
      </c>
      <c r="H35" s="46">
        <v>3.2762008855861224E-5</v>
      </c>
      <c r="I35" s="46">
        <v>1.3896018166444837E-5</v>
      </c>
      <c r="J35" s="46">
        <v>2.0369418765691717E-5</v>
      </c>
      <c r="K35" s="46">
        <v>4.5512760957536106E-5</v>
      </c>
      <c r="L35" s="46">
        <v>2.7570746509138748E-5</v>
      </c>
      <c r="M35" s="46">
        <v>2.9871179676468141E-5</v>
      </c>
      <c r="N35" s="46">
        <v>2.6849111156651747E-5</v>
      </c>
      <c r="O35" s="46">
        <v>2.2371367634826668E-5</v>
      </c>
      <c r="P35" s="46">
        <v>2.0894099455724394E-5</v>
      </c>
      <c r="Q35" s="46">
        <v>2.5127118775700679E-5</v>
      </c>
      <c r="R35" s="46">
        <v>1.8962165537828527E-5</v>
      </c>
      <c r="S35" s="46">
        <v>2.4633738775298362E-5</v>
      </c>
      <c r="T35" s="46">
        <v>2.5261069601197789E-5</v>
      </c>
      <c r="U35" s="46">
        <v>2.2816971868090894E-5</v>
      </c>
      <c r="V35" s="46">
        <v>6.7401739870098023E-5</v>
      </c>
      <c r="W35" s="46">
        <v>3.8629948762869211E-5</v>
      </c>
      <c r="X35" s="46">
        <v>3.1795063337786543E-5</v>
      </c>
      <c r="Y35" s="46">
        <v>1.3331974727978651E-4</v>
      </c>
      <c r="Z35" s="46">
        <v>5.4382267092103922E-5</v>
      </c>
      <c r="AA35" s="46">
        <v>6.0146467066996648E-5</v>
      </c>
      <c r="AB35" s="46">
        <v>1.4796541065286022E-4</v>
      </c>
      <c r="AC35" s="46">
        <v>2.5044473434593544E-5</v>
      </c>
      <c r="AD35" s="46">
        <v>7.0640042299788036E-4</v>
      </c>
      <c r="AE35" s="46">
        <v>3.2094332152653101E-4</v>
      </c>
      <c r="AF35" s="46">
        <v>4.4384784465416949E-5</v>
      </c>
      <c r="AG35" s="46">
        <v>5.065049311579286E-5</v>
      </c>
      <c r="AH35" s="46">
        <v>1.0152725845232766</v>
      </c>
      <c r="AI35" s="46">
        <v>4.7672769233604664E-5</v>
      </c>
      <c r="AJ35" s="46">
        <v>4.9112844858840663E-5</v>
      </c>
      <c r="AK35" s="46">
        <v>3.4455094418020467E-4</v>
      </c>
      <c r="AL35" s="46">
        <v>5.400326245073762E-5</v>
      </c>
      <c r="AM35" s="47">
        <v>1.7218011361512685E-4</v>
      </c>
      <c r="AN35" s="48">
        <f t="shared" si="0"/>
        <v>1.0182634076025099</v>
      </c>
      <c r="AO35" s="48">
        <f t="shared" si="1"/>
        <v>0.74009752629715719</v>
      </c>
    </row>
    <row r="36" spans="1:41" s="64" customFormat="1" ht="17" customHeight="1" x14ac:dyDescent="0.2">
      <c r="A36" s="44" t="s">
        <v>33</v>
      </c>
      <c r="B36" s="90" t="s">
        <v>88</v>
      </c>
      <c r="C36" s="46">
        <v>2.7105111297904792E-3</v>
      </c>
      <c r="D36" s="46">
        <v>2.4962144198682939E-3</v>
      </c>
      <c r="E36" s="46">
        <v>1.6005665524846131E-3</v>
      </c>
      <c r="F36" s="46">
        <v>1.209002406324032E-3</v>
      </c>
      <c r="G36" s="46">
        <v>8.1483601737804474E-4</v>
      </c>
      <c r="H36" s="46">
        <v>1.3653349276366567E-3</v>
      </c>
      <c r="I36" s="46">
        <v>2.5291569392741389E-4</v>
      </c>
      <c r="J36" s="46">
        <v>7.3580674286096933E-4</v>
      </c>
      <c r="K36" s="46">
        <v>9.5311088603693042E-4</v>
      </c>
      <c r="L36" s="46">
        <v>9.740070437981431E-4</v>
      </c>
      <c r="M36" s="46">
        <v>1.4279622904092297E-3</v>
      </c>
      <c r="N36" s="46">
        <v>5.7750791036251096E-4</v>
      </c>
      <c r="O36" s="46">
        <v>2.3178890258484085E-3</v>
      </c>
      <c r="P36" s="46">
        <v>8.2978511380555665E-4</v>
      </c>
      <c r="Q36" s="46">
        <v>7.7450617519675348E-4</v>
      </c>
      <c r="R36" s="46">
        <v>5.6743791838098428E-4</v>
      </c>
      <c r="S36" s="46">
        <v>5.7826020612677205E-4</v>
      </c>
      <c r="T36" s="46">
        <v>4.1472541038107565E-4</v>
      </c>
      <c r="U36" s="46">
        <v>3.7646043645519909E-4</v>
      </c>
      <c r="V36" s="46">
        <v>1.2186146285516981E-3</v>
      </c>
      <c r="W36" s="46">
        <v>1.1976746436754004E-3</v>
      </c>
      <c r="X36" s="46">
        <v>2.2739929590729151E-3</v>
      </c>
      <c r="Y36" s="46">
        <v>6.7235544801641919E-3</v>
      </c>
      <c r="Z36" s="46">
        <v>2.2553126788099859E-3</v>
      </c>
      <c r="AA36" s="46">
        <v>8.4884042843462709E-4</v>
      </c>
      <c r="AB36" s="46">
        <v>3.553004110093527E-3</v>
      </c>
      <c r="AC36" s="46">
        <v>5.23693360573311E-4</v>
      </c>
      <c r="AD36" s="46">
        <v>1.6414597245368789E-3</v>
      </c>
      <c r="AE36" s="46">
        <v>1.3307582724678556E-3</v>
      </c>
      <c r="AF36" s="46">
        <v>3.3453490735773706E-4</v>
      </c>
      <c r="AG36" s="46">
        <v>3.5774475616162063E-3</v>
      </c>
      <c r="AH36" s="46">
        <v>1.3065683789527135E-3</v>
      </c>
      <c r="AI36" s="46">
        <v>1.0003766867547406</v>
      </c>
      <c r="AJ36" s="46">
        <v>2.0417171604866125E-3</v>
      </c>
      <c r="AK36" s="46">
        <v>2.478660573533205E-3</v>
      </c>
      <c r="AL36" s="46">
        <v>4.3801254002628367E-4</v>
      </c>
      <c r="AM36" s="47">
        <v>5.4623607973487373E-4</v>
      </c>
      <c r="AN36" s="48">
        <f t="shared" si="0"/>
        <v>1.0536436095499004</v>
      </c>
      <c r="AO36" s="48">
        <f t="shared" si="1"/>
        <v>0.76581267990638835</v>
      </c>
    </row>
    <row r="37" spans="1:41" s="64" customFormat="1" ht="17" customHeight="1" x14ac:dyDescent="0.2">
      <c r="A37" s="44" t="s">
        <v>34</v>
      </c>
      <c r="B37" s="90" t="s">
        <v>89</v>
      </c>
      <c r="C37" s="46">
        <v>3.6457137115104225E-2</v>
      </c>
      <c r="D37" s="46">
        <v>6.3792573962113755E-2</v>
      </c>
      <c r="E37" s="46">
        <v>5.3895717589855535E-2</v>
      </c>
      <c r="F37" s="46">
        <v>4.3036473836345596E-2</v>
      </c>
      <c r="G37" s="46">
        <v>4.2024806777541175E-2</v>
      </c>
      <c r="H37" s="46">
        <v>7.1730752397009517E-2</v>
      </c>
      <c r="I37" s="46">
        <v>9.8572849317972808E-3</v>
      </c>
      <c r="J37" s="46">
        <v>5.6062506411986013E-2</v>
      </c>
      <c r="K37" s="46">
        <v>7.0274849387565397E-2</v>
      </c>
      <c r="L37" s="46">
        <v>2.781198437772605E-2</v>
      </c>
      <c r="M37" s="46">
        <v>4.1124357724343252E-2</v>
      </c>
      <c r="N37" s="46">
        <v>4.2079217594620272E-2</v>
      </c>
      <c r="O37" s="46">
        <v>6.3591143235263256E-2</v>
      </c>
      <c r="P37" s="46">
        <v>4.7494591318303303E-2</v>
      </c>
      <c r="Q37" s="46">
        <v>5.0780746940426592E-2</v>
      </c>
      <c r="R37" s="46">
        <v>6.1094707575670752E-2</v>
      </c>
      <c r="S37" s="46">
        <v>5.502787192902401E-2</v>
      </c>
      <c r="T37" s="46">
        <v>5.4562210836535063E-2</v>
      </c>
      <c r="U37" s="46">
        <v>5.2005692608762748E-2</v>
      </c>
      <c r="V37" s="46">
        <v>5.8265752562509994E-2</v>
      </c>
      <c r="W37" s="46">
        <v>0.10520404473200745</v>
      </c>
      <c r="X37" s="46">
        <v>7.5275536492704867E-2</v>
      </c>
      <c r="Y37" s="46">
        <v>0.19733850572596914</v>
      </c>
      <c r="Z37" s="46">
        <v>7.5946032782557238E-2</v>
      </c>
      <c r="AA37" s="46">
        <v>8.3263865065008755E-2</v>
      </c>
      <c r="AB37" s="46">
        <v>0.12951033938306211</v>
      </c>
      <c r="AC37" s="46">
        <v>3.625498833551663E-2</v>
      </c>
      <c r="AD37" s="46">
        <v>0.13150272620911607</v>
      </c>
      <c r="AE37" s="46">
        <v>0.1698807202081575</v>
      </c>
      <c r="AF37" s="46">
        <v>8.9640702803464353E-2</v>
      </c>
      <c r="AG37" s="46">
        <v>0.11259447214255106</v>
      </c>
      <c r="AH37" s="46">
        <v>5.5492912604272061E-2</v>
      </c>
      <c r="AI37" s="46">
        <v>8.5633388283659448E-2</v>
      </c>
      <c r="AJ37" s="46">
        <v>1.1450864164754333</v>
      </c>
      <c r="AK37" s="46">
        <v>5.3599586284524367E-2</v>
      </c>
      <c r="AL37" s="46">
        <v>3.3106551437840574E-2</v>
      </c>
      <c r="AM37" s="47">
        <v>5.0655876492263517E-2</v>
      </c>
      <c r="AN37" s="48">
        <f t="shared" si="0"/>
        <v>3.6309570445706121</v>
      </c>
      <c r="AO37" s="48">
        <f t="shared" si="1"/>
        <v>2.6390640248038344</v>
      </c>
    </row>
    <row r="38" spans="1:41" s="64" customFormat="1" ht="17" customHeight="1" x14ac:dyDescent="0.2">
      <c r="A38" s="44" t="s">
        <v>35</v>
      </c>
      <c r="B38" s="90" t="s">
        <v>90</v>
      </c>
      <c r="C38" s="46">
        <v>1.3657794642615668E-3</v>
      </c>
      <c r="D38" s="46">
        <v>4.6701921510597768E-4</v>
      </c>
      <c r="E38" s="46">
        <v>4.8896317703464587E-4</v>
      </c>
      <c r="F38" s="46">
        <v>2.971325345100871E-4</v>
      </c>
      <c r="G38" s="46">
        <v>2.7590306114972838E-4</v>
      </c>
      <c r="H38" s="46">
        <v>3.9164407017657497E-4</v>
      </c>
      <c r="I38" s="46">
        <v>7.8950568967959194E-5</v>
      </c>
      <c r="J38" s="46">
        <v>2.6481683663817055E-4</v>
      </c>
      <c r="K38" s="46">
        <v>7.5007605540058193E-4</v>
      </c>
      <c r="L38" s="46">
        <v>1.8964645800846291E-4</v>
      </c>
      <c r="M38" s="46">
        <v>2.2424189750095704E-4</v>
      </c>
      <c r="N38" s="46">
        <v>2.5465539729592219E-4</v>
      </c>
      <c r="O38" s="46">
        <v>3.3819164954357084E-4</v>
      </c>
      <c r="P38" s="46">
        <v>2.6187425674644864E-4</v>
      </c>
      <c r="Q38" s="46">
        <v>2.8469463174075915E-4</v>
      </c>
      <c r="R38" s="46">
        <v>4.158353401200101E-4</v>
      </c>
      <c r="S38" s="46">
        <v>3.2238525124968237E-4</v>
      </c>
      <c r="T38" s="46">
        <v>3.5972079249058846E-4</v>
      </c>
      <c r="U38" s="46">
        <v>2.6690623970797089E-4</v>
      </c>
      <c r="V38" s="46">
        <v>3.7868580295325063E-4</v>
      </c>
      <c r="W38" s="46">
        <v>5.4071964767739744E-4</v>
      </c>
      <c r="X38" s="46">
        <v>3.0978032291995017E-4</v>
      </c>
      <c r="Y38" s="46">
        <v>9.3938960345239515E-4</v>
      </c>
      <c r="Z38" s="46">
        <v>3.1131826351220613E-4</v>
      </c>
      <c r="AA38" s="46">
        <v>8.1395498724463596E-4</v>
      </c>
      <c r="AB38" s="46">
        <v>6.70562543251396E-4</v>
      </c>
      <c r="AC38" s="46">
        <v>6.9798399980016768E-4</v>
      </c>
      <c r="AD38" s="46">
        <v>8.8281295017693265E-4</v>
      </c>
      <c r="AE38" s="46">
        <v>5.9538294097331804E-3</v>
      </c>
      <c r="AF38" s="46">
        <v>5.7172731459835036E-4</v>
      </c>
      <c r="AG38" s="46">
        <v>6.4737823895567636E-3</v>
      </c>
      <c r="AH38" s="46">
        <v>1.6592773546583631E-2</v>
      </c>
      <c r="AI38" s="46">
        <v>2.0850495951116495E-3</v>
      </c>
      <c r="AJ38" s="46">
        <v>2.1594325860555368E-3</v>
      </c>
      <c r="AK38" s="46">
        <v>1.0087601686027108</v>
      </c>
      <c r="AL38" s="46">
        <v>2.7127749383474762E-4</v>
      </c>
      <c r="AM38" s="47">
        <v>2.7299369974644596E-3</v>
      </c>
      <c r="AN38" s="48">
        <f t="shared" si="0"/>
        <v>1.058441622954287</v>
      </c>
      <c r="AO38" s="48">
        <f t="shared" si="1"/>
        <v>0.76929998763562102</v>
      </c>
    </row>
    <row r="39" spans="1:41" s="64" customFormat="1" ht="17" customHeight="1" x14ac:dyDescent="0.2">
      <c r="A39" s="44" t="s">
        <v>36</v>
      </c>
      <c r="B39" s="90" t="s">
        <v>91</v>
      </c>
      <c r="C39" s="46">
        <v>8.2996031726661524E-4</v>
      </c>
      <c r="D39" s="46">
        <v>1.8741090291312594E-3</v>
      </c>
      <c r="E39" s="46">
        <v>1.2756208808143647E-3</v>
      </c>
      <c r="F39" s="46">
        <v>1.4438697663228762E-3</v>
      </c>
      <c r="G39" s="46">
        <v>1.2224688462956338E-3</v>
      </c>
      <c r="H39" s="46">
        <v>1.1179611500236868E-3</v>
      </c>
      <c r="I39" s="46">
        <v>1.2494646797188983E-4</v>
      </c>
      <c r="J39" s="46">
        <v>5.1890856431257193E-4</v>
      </c>
      <c r="K39" s="46">
        <v>1.5464974510074002E-3</v>
      </c>
      <c r="L39" s="46">
        <v>4.564452883353913E-4</v>
      </c>
      <c r="M39" s="46">
        <v>7.20061463967078E-4</v>
      </c>
      <c r="N39" s="46">
        <v>7.8914178816909795E-4</v>
      </c>
      <c r="O39" s="46">
        <v>1.5258904367906909E-3</v>
      </c>
      <c r="P39" s="46">
        <v>1.5271947957085545E-3</v>
      </c>
      <c r="Q39" s="46">
        <v>9.1121404238328713E-4</v>
      </c>
      <c r="R39" s="46">
        <v>2.2070038352657328E-3</v>
      </c>
      <c r="S39" s="46">
        <v>1.4398955644052453E-3</v>
      </c>
      <c r="T39" s="46">
        <v>1.3143358251400624E-3</v>
      </c>
      <c r="U39" s="46">
        <v>7.4403764068463503E-4</v>
      </c>
      <c r="V39" s="46">
        <v>1.5462540760602425E-3</v>
      </c>
      <c r="W39" s="46">
        <v>1.1653807921620286E-3</v>
      </c>
      <c r="X39" s="46">
        <v>4.1316617411224678E-4</v>
      </c>
      <c r="Y39" s="46">
        <v>1.9194657932681727E-3</v>
      </c>
      <c r="Z39" s="46">
        <v>3.3283448353020649E-3</v>
      </c>
      <c r="AA39" s="46">
        <v>2.3237993523386262E-3</v>
      </c>
      <c r="AB39" s="46">
        <v>3.9123182688758926E-3</v>
      </c>
      <c r="AC39" s="46">
        <v>6.9472613363252356E-4</v>
      </c>
      <c r="AD39" s="46">
        <v>2.7575065735736971E-3</v>
      </c>
      <c r="AE39" s="46">
        <v>2.175285459981976E-3</v>
      </c>
      <c r="AF39" s="46">
        <v>3.1720832083593853E-3</v>
      </c>
      <c r="AG39" s="46">
        <v>5.4612225545677849E-3</v>
      </c>
      <c r="AH39" s="46">
        <v>2.7735459151935968E-3</v>
      </c>
      <c r="AI39" s="46">
        <v>4.9528775684189235E-3</v>
      </c>
      <c r="AJ39" s="46">
        <v>2.0366579784091496E-3</v>
      </c>
      <c r="AK39" s="46">
        <v>2.1577891279447071E-3</v>
      </c>
      <c r="AL39" s="46">
        <v>1.0008633247409169</v>
      </c>
      <c r="AM39" s="47">
        <v>8.1621111438100343E-4</v>
      </c>
      <c r="AN39" s="48">
        <f t="shared" si="0"/>
        <v>1.0640595228214951</v>
      </c>
      <c r="AO39" s="48">
        <f t="shared" si="1"/>
        <v>0.77338320791405102</v>
      </c>
    </row>
    <row r="40" spans="1:41" s="64" customFormat="1" ht="17" customHeight="1" x14ac:dyDescent="0.2">
      <c r="A40" s="44" t="s">
        <v>37</v>
      </c>
      <c r="B40" s="90" t="s">
        <v>92</v>
      </c>
      <c r="C40" s="46">
        <v>5.4557525805876824E-3</v>
      </c>
      <c r="D40" s="46">
        <v>6.1762765533260201E-3</v>
      </c>
      <c r="E40" s="46">
        <v>3.6908411451948091E-3</v>
      </c>
      <c r="F40" s="46">
        <v>2.2498938452671304E-3</v>
      </c>
      <c r="G40" s="46">
        <v>2.9289481407205674E-3</v>
      </c>
      <c r="H40" s="46">
        <v>1.5426553902620906E-3</v>
      </c>
      <c r="I40" s="46">
        <v>8.8747131580296161E-4</v>
      </c>
      <c r="J40" s="46">
        <v>2.4217709999803895E-3</v>
      </c>
      <c r="K40" s="46">
        <v>7.5654896544114988E-3</v>
      </c>
      <c r="L40" s="46">
        <v>6.514126531007869E-3</v>
      </c>
      <c r="M40" s="46">
        <v>3.3559022218630453E-3</v>
      </c>
      <c r="N40" s="46">
        <v>5.3337457179702561E-3</v>
      </c>
      <c r="O40" s="46">
        <v>6.5864654696143315E-3</v>
      </c>
      <c r="P40" s="46">
        <v>4.5754651034889803E-3</v>
      </c>
      <c r="Q40" s="46">
        <v>2.5296419295769987E-3</v>
      </c>
      <c r="R40" s="46">
        <v>1.101019396636759E-3</v>
      </c>
      <c r="S40" s="46">
        <v>4.3815758629185382E-3</v>
      </c>
      <c r="T40" s="46">
        <v>2.7861391008585663E-3</v>
      </c>
      <c r="U40" s="46">
        <v>1.6732694432401531E-3</v>
      </c>
      <c r="V40" s="46">
        <v>2.2629429099206124E-3</v>
      </c>
      <c r="W40" s="46">
        <v>1.081392052071576E-2</v>
      </c>
      <c r="X40" s="46">
        <v>2.9830801308445608E-3</v>
      </c>
      <c r="Y40" s="46">
        <v>7.2101544687870559E-3</v>
      </c>
      <c r="Z40" s="46">
        <v>4.4424254720764776E-3</v>
      </c>
      <c r="AA40" s="46">
        <v>3.8299823309017257E-3</v>
      </c>
      <c r="AB40" s="46">
        <v>7.8151436443076455E-3</v>
      </c>
      <c r="AC40" s="46">
        <v>3.149577653544258E-3</v>
      </c>
      <c r="AD40" s="46">
        <v>3.8054195444723916E-3</v>
      </c>
      <c r="AE40" s="46">
        <v>3.5069733784097432E-3</v>
      </c>
      <c r="AF40" s="46">
        <v>8.2153875871482113E-4</v>
      </c>
      <c r="AG40" s="46">
        <v>3.1151688335321393E-3</v>
      </c>
      <c r="AH40" s="46">
        <v>2.2701476295088566E-3</v>
      </c>
      <c r="AI40" s="46">
        <v>8.8564773633941114E-3</v>
      </c>
      <c r="AJ40" s="46">
        <v>3.0617928910631224E-3</v>
      </c>
      <c r="AK40" s="46">
        <v>2.9010460337471566E-3</v>
      </c>
      <c r="AL40" s="46">
        <v>1.8533573035837149E-3</v>
      </c>
      <c r="AM40" s="47">
        <v>1.00088712415183</v>
      </c>
      <c r="AN40" s="62">
        <f t="shared" si="0"/>
        <v>1.1453427234220828</v>
      </c>
      <c r="AO40" s="62">
        <f t="shared" si="1"/>
        <v>0.83246172850593869</v>
      </c>
    </row>
    <row r="41" spans="1:41" s="64" customFormat="1" ht="17" customHeight="1" x14ac:dyDescent="0.2">
      <c r="A41" s="50"/>
      <c r="B41" s="93" t="s">
        <v>125</v>
      </c>
      <c r="C41" s="51">
        <f>SUM(C4:C40)</f>
        <v>1.3393505519704707</v>
      </c>
      <c r="D41" s="51">
        <f t="shared" ref="D41:AM41" si="2">SUM(D4:D40)</f>
        <v>1.4439673648300708</v>
      </c>
      <c r="E41" s="51">
        <f t="shared" si="2"/>
        <v>1.3931555636356812</v>
      </c>
      <c r="F41" s="51">
        <f t="shared" si="2"/>
        <v>1.2914493780387595</v>
      </c>
      <c r="G41" s="51">
        <f t="shared" si="2"/>
        <v>1.3977843827645027</v>
      </c>
      <c r="H41" s="51">
        <f t="shared" si="2"/>
        <v>1.3507596500782135</v>
      </c>
      <c r="I41" s="51">
        <f t="shared" si="2"/>
        <v>1.0956085579322898</v>
      </c>
      <c r="J41" s="51">
        <f t="shared" si="2"/>
        <v>1.340500076863671</v>
      </c>
      <c r="K41" s="51">
        <f t="shared" si="2"/>
        <v>1.3566794277340075</v>
      </c>
      <c r="L41" s="51">
        <f t="shared" si="2"/>
        <v>1.5733272998176213</v>
      </c>
      <c r="M41" s="51">
        <f t="shared" si="2"/>
        <v>1.4020631844836626</v>
      </c>
      <c r="N41" s="51">
        <f t="shared" si="2"/>
        <v>1.4174034232276005</v>
      </c>
      <c r="O41" s="51">
        <f t="shared" si="2"/>
        <v>1.3971956901182283</v>
      </c>
      <c r="P41" s="51">
        <f t="shared" si="2"/>
        <v>1.3690700489069894</v>
      </c>
      <c r="Q41" s="51">
        <f t="shared" si="2"/>
        <v>1.3500738233332286</v>
      </c>
      <c r="R41" s="51">
        <f t="shared" si="2"/>
        <v>1.3130124937582761</v>
      </c>
      <c r="S41" s="51">
        <f t="shared" si="2"/>
        <v>1.4728268572050902</v>
      </c>
      <c r="T41" s="51">
        <f t="shared" si="2"/>
        <v>1.3244619329456784</v>
      </c>
      <c r="U41" s="51">
        <f t="shared" si="2"/>
        <v>1.703705349390767</v>
      </c>
      <c r="V41" s="51">
        <f t="shared" si="2"/>
        <v>1.3993490454182238</v>
      </c>
      <c r="W41" s="51">
        <f t="shared" si="2"/>
        <v>1.4092252024898719</v>
      </c>
      <c r="X41" s="51">
        <f t="shared" si="2"/>
        <v>1.3230682086154286</v>
      </c>
      <c r="Y41" s="51">
        <f t="shared" si="2"/>
        <v>1.5767267216457985</v>
      </c>
      <c r="Z41" s="51">
        <f t="shared" si="2"/>
        <v>1.3430348973896755</v>
      </c>
      <c r="AA41" s="51">
        <f t="shared" si="2"/>
        <v>1.2821371400559822</v>
      </c>
      <c r="AB41" s="51">
        <f t="shared" si="2"/>
        <v>1.3566651806310204</v>
      </c>
      <c r="AC41" s="51">
        <f t="shared" si="2"/>
        <v>1.2041106184825223</v>
      </c>
      <c r="AD41" s="51">
        <f t="shared" si="2"/>
        <v>1.4666705366995443</v>
      </c>
      <c r="AE41" s="51">
        <f t="shared" si="2"/>
        <v>1.4025054113854711</v>
      </c>
      <c r="AF41" s="51">
        <f t="shared" si="2"/>
        <v>1.2406684842244873</v>
      </c>
      <c r="AG41" s="51">
        <f t="shared" si="2"/>
        <v>1.3144446320333341</v>
      </c>
      <c r="AH41" s="51">
        <f t="shared" si="2"/>
        <v>1.2769235583780365</v>
      </c>
      <c r="AI41" s="51">
        <f t="shared" si="2"/>
        <v>1.314742464759165</v>
      </c>
      <c r="AJ41" s="51">
        <f t="shared" si="2"/>
        <v>1.3221146934275418</v>
      </c>
      <c r="AK41" s="51">
        <f t="shared" si="2"/>
        <v>1.3646237436484827</v>
      </c>
      <c r="AL41" s="51">
        <f t="shared" si="2"/>
        <v>1.6233300547432337</v>
      </c>
      <c r="AM41" s="52">
        <f t="shared" si="2"/>
        <v>1.3537256497763066</v>
      </c>
      <c r="AN41" s="49"/>
      <c r="AO41" s="49"/>
    </row>
    <row r="42" spans="1:41" s="64" customFormat="1" ht="17" customHeight="1" x14ac:dyDescent="0.2">
      <c r="A42" s="50"/>
      <c r="B42" s="93" t="s">
        <v>126</v>
      </c>
      <c r="C42" s="60">
        <f t="array" ref="C42">C41/AVERAGE($C$41:$AM$41)</f>
        <v>0.97347113031584354</v>
      </c>
      <c r="D42" s="60">
        <f t="array" ref="D42">D41/AVERAGE($C$41:$AM$41)</f>
        <v>1.0495090629651007</v>
      </c>
      <c r="E42" s="60">
        <f t="array" ref="E42">E41/AVERAGE($C$41:$AM$41)</f>
        <v>1.0125778641319687</v>
      </c>
      <c r="F42" s="60">
        <f t="array" ref="F42">F41/AVERAGE($C$41:$AM$41)</f>
        <v>0.93865544306939752</v>
      </c>
      <c r="G42" s="60">
        <f t="array" ref="G42">G41/AVERAGE($C$41:$AM$41)</f>
        <v>1.0159421975267862</v>
      </c>
      <c r="H42" s="60">
        <f t="array" ref="H42">H41/AVERAGE($C$41:$AM$41)</f>
        <v>0.98176352816082058</v>
      </c>
      <c r="I42" s="60">
        <f t="array" ref="I42">I41/AVERAGE($C$41:$AM$41)</f>
        <v>0.79631378036537526</v>
      </c>
      <c r="J42" s="60">
        <f t="array" ref="J42">J41/AVERAGE($C$41:$AM$41)</f>
        <v>0.97430663174260856</v>
      </c>
      <c r="K42" s="60">
        <f t="array" ref="K42">K41/AVERAGE($C$41:$AM$41)</f>
        <v>0.98606616023673688</v>
      </c>
      <c r="L42" s="60">
        <f t="array" ref="L42">L41/AVERAGE($C$41:$AM$41)</f>
        <v>1.1435308722253035</v>
      </c>
      <c r="M42" s="60">
        <f t="array" ref="M42">M41/AVERAGE($C$41:$AM$41)</f>
        <v>1.0190521301279414</v>
      </c>
      <c r="N42" s="60">
        <f t="array" ref="N42">N41/AVERAGE($C$41:$AM$41)</f>
        <v>1.0302017724134551</v>
      </c>
      <c r="O42" s="60">
        <f t="array" ref="O42">O41/AVERAGE($C$41:$AM$41)</f>
        <v>1.0155143220203071</v>
      </c>
      <c r="P42" s="60">
        <f t="array" ref="P42">P41/AVERAGE($C$41:$AM$41)</f>
        <v>0.99507195187271469</v>
      </c>
      <c r="Q42" s="60">
        <f t="array" ref="Q42">Q41/AVERAGE($C$41:$AM$41)</f>
        <v>0.98126505333236058</v>
      </c>
      <c r="R42" s="60">
        <f t="array" ref="R42">R41/AVERAGE($C$41:$AM$41)</f>
        <v>0.954328017065598</v>
      </c>
      <c r="S42" s="60">
        <f t="array" ref="S42">S41/AVERAGE($C$41:$AM$41)</f>
        <v>1.0704848132056328</v>
      </c>
      <c r="T42" s="60">
        <f t="array" ref="T42">T41/AVERAGE($C$41:$AM$41)</f>
        <v>0.96264973574548007</v>
      </c>
      <c r="U42" s="60">
        <f t="array" ref="U42">U41/AVERAGE($C$41:$AM$41)</f>
        <v>1.2382926708445072</v>
      </c>
      <c r="V42" s="60">
        <f t="array" ref="V42">V41/AVERAGE($C$41:$AM$41)</f>
        <v>1.0170794307327158</v>
      </c>
      <c r="W42" s="60">
        <f t="array" ref="W42">W41/AVERAGE($C$41:$AM$41)</f>
        <v>1.0242576513812007</v>
      </c>
      <c r="X42" s="60">
        <f t="array" ref="X42">X41/AVERAGE($C$41:$AM$41)</f>
        <v>0.9616367444885453</v>
      </c>
      <c r="Y42" s="60">
        <f t="array" ref="Y42">Y41/AVERAGE($C$41:$AM$41)</f>
        <v>1.1460016510700408</v>
      </c>
      <c r="Z42" s="60">
        <f t="array" ref="Z42">Z41/AVERAGE($C$41:$AM$41)</f>
        <v>0.97614899825297974</v>
      </c>
      <c r="AA42" s="60">
        <f t="array" ref="AA42">AA41/AVERAGE($C$41:$AM$41)</f>
        <v>0.93188709192971464</v>
      </c>
      <c r="AB42" s="60">
        <f t="array" ref="AB42">AB41/AVERAGE($C$41:$AM$41)</f>
        <v>0.98605580511094226</v>
      </c>
      <c r="AC42" s="60">
        <f t="array" ref="AC42">AC41/AVERAGE($C$41:$AM$41)</f>
        <v>0.87517560139500639</v>
      </c>
      <c r="AD42" s="60">
        <f t="array" ref="AD42">AD41/AVERAGE($C$41:$AM$41)</f>
        <v>1.0660102562852631</v>
      </c>
      <c r="AE42" s="60">
        <f t="array" ref="AE42">AE41/AVERAGE($C$41:$AM$41)</f>
        <v>1.0193735509250033</v>
      </c>
      <c r="AF42" s="60">
        <f t="array" ref="AF42">AF41/AVERAGE($C$41:$AM$41)</f>
        <v>0.90174670843894489</v>
      </c>
      <c r="AG42" s="60">
        <f t="array" ref="AG42">AG41/AVERAGE($C$41:$AM$41)</f>
        <v>0.95536892847100874</v>
      </c>
      <c r="AH42" s="60">
        <f t="array" ref="AH42">AH41/AVERAGE($C$41:$AM$41)</f>
        <v>0.92809773951442875</v>
      </c>
      <c r="AI42" s="60">
        <f t="array" ref="AI42">AI41/AVERAGE($C$41:$AM$41)</f>
        <v>0.95558540022280902</v>
      </c>
      <c r="AJ42" s="60">
        <f t="array" ref="AJ42">AJ41/AVERAGE($C$41:$AM$41)</f>
        <v>0.96094370747418045</v>
      </c>
      <c r="AK42" s="60">
        <f t="array" ref="AK42">AK41/AVERAGE($C$41:$AM$41)</f>
        <v>0.99184027380354922</v>
      </c>
      <c r="AL42" s="60">
        <f t="array" ref="AL42">AL41/AVERAGE($C$41:$AM$41)</f>
        <v>1.1798740374143786</v>
      </c>
      <c r="AM42" s="61">
        <f t="array" ref="AM42">AM41/AVERAGE($C$41:$AM$41)</f>
        <v>0.98391928572135712</v>
      </c>
      <c r="AN42" s="49"/>
      <c r="AO42" s="49"/>
    </row>
    <row r="43" spans="1:41" s="64" customFormat="1" ht="17" customHeight="1" x14ac:dyDescent="0.2">
      <c r="A43" s="63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</row>
  </sheetData>
  <mergeCells count="1">
    <mergeCell ref="A2:B3"/>
  </mergeCells>
  <phoneticPr fontId="1"/>
  <pageMargins left="0.7" right="0.7" top="0.75" bottom="0.75" header="0.3" footer="0.3"/>
  <pageSetup paperSize="9" scale="70" fitToWidth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0035C-E2CE-481D-A07D-C550998278D7}">
  <sheetPr codeName="Sheet7">
    <tabColor rgb="FFFFFFCC"/>
    <pageSetUpPr fitToPage="1"/>
  </sheetPr>
  <dimension ref="A1:AO43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4" defaultRowHeight="20.5" customHeight="1" x14ac:dyDescent="0.2"/>
  <cols>
    <col min="1" max="1" width="6.6328125" style="17" customWidth="1"/>
    <col min="2" max="2" width="30.6328125" style="4" customWidth="1"/>
    <col min="3" max="42" width="11.6328125" style="4" customWidth="1"/>
    <col min="43" max="16384" width="14" style="4"/>
  </cols>
  <sheetData>
    <row r="1" spans="1:41" ht="28.5" customHeight="1" x14ac:dyDescent="0.2">
      <c r="A1" s="16"/>
      <c r="B1" s="2"/>
      <c r="C1" s="3"/>
      <c r="D1" s="3"/>
      <c r="E1" s="3"/>
      <c r="F1" s="3"/>
      <c r="G1" s="3"/>
      <c r="H1" s="3"/>
    </row>
    <row r="2" spans="1:41" s="17" customFormat="1" ht="20.5" customHeight="1" x14ac:dyDescent="0.2">
      <c r="A2" s="194" t="s">
        <v>203</v>
      </c>
      <c r="B2" s="195"/>
      <c r="C2" s="18" t="s">
        <v>1</v>
      </c>
      <c r="D2" s="18" t="s">
        <v>2</v>
      </c>
      <c r="E2" s="18" t="s">
        <v>3</v>
      </c>
      <c r="F2" s="18" t="s">
        <v>4</v>
      </c>
      <c r="G2" s="18" t="s">
        <v>5</v>
      </c>
      <c r="H2" s="18" t="s">
        <v>6</v>
      </c>
      <c r="I2" s="18" t="s">
        <v>7</v>
      </c>
      <c r="J2" s="18" t="s">
        <v>8</v>
      </c>
      <c r="K2" s="18" t="s">
        <v>9</v>
      </c>
      <c r="L2" s="18" t="s">
        <v>10</v>
      </c>
      <c r="M2" s="18" t="s">
        <v>11</v>
      </c>
      <c r="N2" s="18" t="s">
        <v>12</v>
      </c>
      <c r="O2" s="18" t="s">
        <v>13</v>
      </c>
      <c r="P2" s="18" t="s">
        <v>14</v>
      </c>
      <c r="Q2" s="18" t="s">
        <v>15</v>
      </c>
      <c r="R2" s="18" t="s">
        <v>16</v>
      </c>
      <c r="S2" s="18" t="s">
        <v>17</v>
      </c>
      <c r="T2" s="18" t="s">
        <v>18</v>
      </c>
      <c r="U2" s="18" t="s">
        <v>19</v>
      </c>
      <c r="V2" s="18" t="s">
        <v>20</v>
      </c>
      <c r="W2" s="18" t="s">
        <v>21</v>
      </c>
      <c r="X2" s="18" t="s">
        <v>22</v>
      </c>
      <c r="Y2" s="18" t="s">
        <v>23</v>
      </c>
      <c r="Z2" s="18" t="s">
        <v>24</v>
      </c>
      <c r="AA2" s="18" t="s">
        <v>25</v>
      </c>
      <c r="AB2" s="18" t="s">
        <v>26</v>
      </c>
      <c r="AC2" s="18" t="s">
        <v>27</v>
      </c>
      <c r="AD2" s="18" t="s">
        <v>28</v>
      </c>
      <c r="AE2" s="18" t="s">
        <v>29</v>
      </c>
      <c r="AF2" s="18" t="s">
        <v>30</v>
      </c>
      <c r="AG2" s="18" t="s">
        <v>31</v>
      </c>
      <c r="AH2" s="18" t="s">
        <v>32</v>
      </c>
      <c r="AI2" s="18" t="s">
        <v>33</v>
      </c>
      <c r="AJ2" s="18" t="s">
        <v>34</v>
      </c>
      <c r="AK2" s="18" t="s">
        <v>35</v>
      </c>
      <c r="AL2" s="18" t="s">
        <v>36</v>
      </c>
      <c r="AM2" s="19" t="s">
        <v>37</v>
      </c>
      <c r="AN2" s="20"/>
      <c r="AO2" s="20"/>
    </row>
    <row r="3" spans="1:41" ht="34" customHeight="1" x14ac:dyDescent="0.2">
      <c r="A3" s="196"/>
      <c r="B3" s="197"/>
      <c r="C3" s="137" t="s">
        <v>57</v>
      </c>
      <c r="D3" s="137" t="s">
        <v>58</v>
      </c>
      <c r="E3" s="137" t="s">
        <v>59</v>
      </c>
      <c r="F3" s="137" t="s">
        <v>60</v>
      </c>
      <c r="G3" s="137" t="s">
        <v>193</v>
      </c>
      <c r="H3" s="137" t="s">
        <v>62</v>
      </c>
      <c r="I3" s="137" t="s">
        <v>63</v>
      </c>
      <c r="J3" s="137" t="s">
        <v>194</v>
      </c>
      <c r="K3" s="137" t="s">
        <v>195</v>
      </c>
      <c r="L3" s="137" t="s">
        <v>66</v>
      </c>
      <c r="M3" s="137" t="s">
        <v>67</v>
      </c>
      <c r="N3" s="137" t="s">
        <v>68</v>
      </c>
      <c r="O3" s="137" t="s">
        <v>69</v>
      </c>
      <c r="P3" s="137" t="s">
        <v>70</v>
      </c>
      <c r="Q3" s="137" t="s">
        <v>71</v>
      </c>
      <c r="R3" s="137" t="s">
        <v>72</v>
      </c>
      <c r="S3" s="137" t="s">
        <v>73</v>
      </c>
      <c r="T3" s="137" t="s">
        <v>74</v>
      </c>
      <c r="U3" s="137" t="s">
        <v>75</v>
      </c>
      <c r="V3" s="137" t="s">
        <v>196</v>
      </c>
      <c r="W3" s="137" t="s">
        <v>77</v>
      </c>
      <c r="X3" s="137" t="s">
        <v>197</v>
      </c>
      <c r="Y3" s="137" t="s">
        <v>78</v>
      </c>
      <c r="Z3" s="137" t="s">
        <v>79</v>
      </c>
      <c r="AA3" s="137" t="s">
        <v>80</v>
      </c>
      <c r="AB3" s="137" t="s">
        <v>81</v>
      </c>
      <c r="AC3" s="137" t="s">
        <v>82</v>
      </c>
      <c r="AD3" s="137" t="s">
        <v>83</v>
      </c>
      <c r="AE3" s="137" t="s">
        <v>84</v>
      </c>
      <c r="AF3" s="137" t="s">
        <v>85</v>
      </c>
      <c r="AG3" s="137" t="s">
        <v>86</v>
      </c>
      <c r="AH3" s="137" t="s">
        <v>87</v>
      </c>
      <c r="AI3" s="137" t="s">
        <v>88</v>
      </c>
      <c r="AJ3" s="137" t="s">
        <v>198</v>
      </c>
      <c r="AK3" s="137" t="s">
        <v>199</v>
      </c>
      <c r="AL3" s="137" t="s">
        <v>91</v>
      </c>
      <c r="AM3" s="136" t="s">
        <v>92</v>
      </c>
      <c r="AN3" s="143" t="s">
        <v>123</v>
      </c>
      <c r="AO3" s="143" t="s">
        <v>124</v>
      </c>
    </row>
    <row r="4" spans="1:41" s="64" customFormat="1" ht="17" customHeight="1" x14ac:dyDescent="0.2">
      <c r="A4" s="77" t="s">
        <v>1</v>
      </c>
      <c r="B4" s="90" t="s">
        <v>57</v>
      </c>
      <c r="C4" s="46">
        <f t="array" ref="C4:AM40">MINVERSE(I!C4:AM40-A!C4:AM40)</f>
        <v>1.1366176966788248</v>
      </c>
      <c r="D4" s="46">
        <v>5.7185518514323334E-4</v>
      </c>
      <c r="E4" s="46">
        <v>0.25692181536495923</v>
      </c>
      <c r="F4" s="46">
        <v>1.4468485327256652E-2</v>
      </c>
      <c r="G4" s="46">
        <v>2.2254746463238429E-2</v>
      </c>
      <c r="H4" s="46">
        <v>8.0632164825750405E-3</v>
      </c>
      <c r="I4" s="46">
        <v>3.7265867758114955E-4</v>
      </c>
      <c r="J4" s="46">
        <v>1.312660438621713E-2</v>
      </c>
      <c r="K4" s="46">
        <v>1.9161082408206123E-3</v>
      </c>
      <c r="L4" s="46">
        <v>5.8362399900911232E-4</v>
      </c>
      <c r="M4" s="46">
        <v>1.5846142890510381E-3</v>
      </c>
      <c r="N4" s="46">
        <v>7.380734977171069E-4</v>
      </c>
      <c r="O4" s="46">
        <v>8.3721783732572017E-4</v>
      </c>
      <c r="P4" s="46">
        <v>6.5760667961678367E-4</v>
      </c>
      <c r="Q4" s="46">
        <v>1.2932788613485265E-3</v>
      </c>
      <c r="R4" s="46">
        <v>1.2047241355405581E-3</v>
      </c>
      <c r="S4" s="46">
        <v>1.3657673722141323E-3</v>
      </c>
      <c r="T4" s="46">
        <v>1.5287920117646899E-3</v>
      </c>
      <c r="U4" s="46">
        <v>1.9300844742115781E-3</v>
      </c>
      <c r="V4" s="46">
        <v>6.7966497394594478E-3</v>
      </c>
      <c r="W4" s="46">
        <v>2.7415938211574416E-3</v>
      </c>
      <c r="X4" s="46">
        <v>5.9602675570070128E-4</v>
      </c>
      <c r="Y4" s="46">
        <v>1.3742125405908912E-3</v>
      </c>
      <c r="Z4" s="46">
        <v>8.6525696003968676E-4</v>
      </c>
      <c r="AA4" s="46">
        <v>7.595448211769059E-4</v>
      </c>
      <c r="AB4" s="46">
        <v>6.0010589712515593E-4</v>
      </c>
      <c r="AC4" s="46">
        <v>2.0663900827284167E-4</v>
      </c>
      <c r="AD4" s="46">
        <v>6.9706805524024772E-4</v>
      </c>
      <c r="AE4" s="46">
        <v>1.226978370372158E-3</v>
      </c>
      <c r="AF4" s="46">
        <v>6.5511427322374229E-4</v>
      </c>
      <c r="AG4" s="46">
        <v>4.9314934173354218E-3</v>
      </c>
      <c r="AH4" s="46">
        <v>6.8496377444817692E-3</v>
      </c>
      <c r="AI4" s="46">
        <v>4.5074068485190105E-3</v>
      </c>
      <c r="AJ4" s="46">
        <v>7.4500162589696221E-4</v>
      </c>
      <c r="AK4" s="46">
        <v>5.3505758133781556E-2</v>
      </c>
      <c r="AL4" s="46">
        <v>1.1776691387055952E-2</v>
      </c>
      <c r="AM4" s="47">
        <v>1.545498197272235E-3</v>
      </c>
      <c r="AN4" s="48">
        <f>SUM(C4:AM4)</f>
        <v>1.566417647561118</v>
      </c>
      <c r="AO4" s="48">
        <f>AN4/AVERAGE($AN$4:$AN$40)</f>
        <v>0.73816349256243508</v>
      </c>
    </row>
    <row r="5" spans="1:41" s="64" customFormat="1" ht="17" customHeight="1" x14ac:dyDescent="0.2">
      <c r="A5" s="77" t="s">
        <v>2</v>
      </c>
      <c r="B5" s="90" t="s">
        <v>58</v>
      </c>
      <c r="C5" s="46">
        <v>2.6624468248307546E-2</v>
      </c>
      <c r="D5" s="46">
        <v>1.035702906775517</v>
      </c>
      <c r="E5" s="46">
        <v>2.2925975413014006E-2</v>
      </c>
      <c r="F5" s="46">
        <v>2.6609662401427571E-2</v>
      </c>
      <c r="G5" s="46">
        <v>2.9836761031449235E-2</v>
      </c>
      <c r="H5" s="46">
        <v>4.1958260047791317E-2</v>
      </c>
      <c r="I5" s="46">
        <v>0.53049370815445218</v>
      </c>
      <c r="J5" s="46">
        <v>2.507874477770099E-2</v>
      </c>
      <c r="K5" s="46">
        <v>8.1524121705227215E-2</v>
      </c>
      <c r="L5" s="46">
        <v>0.14332236683133817</v>
      </c>
      <c r="M5" s="46">
        <v>7.5817250198257219E-2</v>
      </c>
      <c r="N5" s="46">
        <v>4.8254382818206029E-2</v>
      </c>
      <c r="O5" s="46">
        <v>2.9598268506111969E-2</v>
      </c>
      <c r="P5" s="46">
        <v>2.8421279062460999E-2</v>
      </c>
      <c r="Q5" s="46">
        <v>2.4246448118053376E-2</v>
      </c>
      <c r="R5" s="46">
        <v>3.1629758840288583E-2</v>
      </c>
      <c r="S5" s="46">
        <v>2.966629348776122E-2</v>
      </c>
      <c r="T5" s="46">
        <v>2.3487726517753927E-2</v>
      </c>
      <c r="U5" s="46">
        <v>3.5052348296679949E-2</v>
      </c>
      <c r="V5" s="46">
        <v>2.4223057711621938E-2</v>
      </c>
      <c r="W5" s="46">
        <v>2.6399083042596454E-2</v>
      </c>
      <c r="X5" s="46">
        <v>0.31478570066110201</v>
      </c>
      <c r="Y5" s="46">
        <v>3.6981144297266469E-2</v>
      </c>
      <c r="Z5" s="46">
        <v>3.5399230459360401E-2</v>
      </c>
      <c r="AA5" s="46">
        <v>1.2362259693236434E-2</v>
      </c>
      <c r="AB5" s="46">
        <v>7.1144573970624838E-3</v>
      </c>
      <c r="AC5" s="46">
        <v>3.2367103689676506E-3</v>
      </c>
      <c r="AD5" s="46">
        <v>5.3585250754736663E-2</v>
      </c>
      <c r="AE5" s="46">
        <v>7.7870361979646635E-3</v>
      </c>
      <c r="AF5" s="46">
        <v>1.296128575591403E-2</v>
      </c>
      <c r="AG5" s="46">
        <v>1.1563851723917341E-2</v>
      </c>
      <c r="AH5" s="46">
        <v>1.5479435678600497E-2</v>
      </c>
      <c r="AI5" s="46">
        <v>9.8737208765135864E-3</v>
      </c>
      <c r="AJ5" s="46">
        <v>8.2453976326088783E-3</v>
      </c>
      <c r="AK5" s="46">
        <v>2.0206423063569637E-2</v>
      </c>
      <c r="AL5" s="46">
        <v>2.6481079953889607E-2</v>
      </c>
      <c r="AM5" s="47">
        <v>1.2914660674601466E-2</v>
      </c>
      <c r="AN5" s="48">
        <f t="shared" ref="AN5:AN40" si="0">SUM(C5:AM5)</f>
        <v>2.9298505171753271</v>
      </c>
      <c r="AO5" s="48">
        <f t="shared" ref="AO5:AO40" si="1">AN5/AVERAGE($AN$4:$AN$40)</f>
        <v>1.3806718111298679</v>
      </c>
    </row>
    <row r="6" spans="1:41" s="64" customFormat="1" ht="17" customHeight="1" x14ac:dyDescent="0.2">
      <c r="A6" s="77" t="s">
        <v>3</v>
      </c>
      <c r="B6" s="90" t="s">
        <v>59</v>
      </c>
      <c r="C6" s="46">
        <v>0.15235499951865986</v>
      </c>
      <c r="D6" s="46">
        <v>6.9627910477468617E-4</v>
      </c>
      <c r="E6" s="46">
        <v>1.3195520340957951</v>
      </c>
      <c r="F6" s="46">
        <v>1.0294926618546167E-2</v>
      </c>
      <c r="G6" s="46">
        <v>6.8886425184884999E-3</v>
      </c>
      <c r="H6" s="46">
        <v>2.0502405899676297E-2</v>
      </c>
      <c r="I6" s="46">
        <v>4.9405350781190499E-4</v>
      </c>
      <c r="J6" s="46">
        <v>5.98657821693556E-3</v>
      </c>
      <c r="K6" s="46">
        <v>2.4022917924676288E-3</v>
      </c>
      <c r="L6" s="46">
        <v>7.7325286189420628E-4</v>
      </c>
      <c r="M6" s="46">
        <v>1.6517882332532988E-3</v>
      </c>
      <c r="N6" s="46">
        <v>7.8620021459354945E-4</v>
      </c>
      <c r="O6" s="46">
        <v>8.4933245097263191E-4</v>
      </c>
      <c r="P6" s="46">
        <v>6.8318889138680979E-4</v>
      </c>
      <c r="Q6" s="46">
        <v>1.3468079077395985E-3</v>
      </c>
      <c r="R6" s="46">
        <v>1.2745512727974971E-3</v>
      </c>
      <c r="S6" s="46">
        <v>1.2064786786649044E-3</v>
      </c>
      <c r="T6" s="46">
        <v>1.3684700899453998E-3</v>
      </c>
      <c r="U6" s="46">
        <v>1.5614561154041837E-3</v>
      </c>
      <c r="V6" s="46">
        <v>6.8633249055562876E-3</v>
      </c>
      <c r="W6" s="46">
        <v>1.3346735198823617E-3</v>
      </c>
      <c r="X6" s="46">
        <v>6.1964975164258054E-4</v>
      </c>
      <c r="Y6" s="46">
        <v>1.2322722642547838E-3</v>
      </c>
      <c r="Z6" s="46">
        <v>8.794645004283879E-4</v>
      </c>
      <c r="AA6" s="46">
        <v>7.7937361849846521E-4</v>
      </c>
      <c r="AB6" s="46">
        <v>6.5739834531298471E-4</v>
      </c>
      <c r="AC6" s="46">
        <v>2.9376305406379988E-4</v>
      </c>
      <c r="AD6" s="46">
        <v>7.72539707833136E-4</v>
      </c>
      <c r="AE6" s="46">
        <v>2.1428510225437796E-3</v>
      </c>
      <c r="AF6" s="46">
        <v>1.4282354110803672E-3</v>
      </c>
      <c r="AG6" s="46">
        <v>1.1265294280956076E-2</v>
      </c>
      <c r="AH6" s="46">
        <v>1.669912823611187E-2</v>
      </c>
      <c r="AI6" s="46">
        <v>4.0480200093522311E-3</v>
      </c>
      <c r="AJ6" s="46">
        <v>1.0621575078965861E-3</v>
      </c>
      <c r="AK6" s="46">
        <v>0.16850885262698115</v>
      </c>
      <c r="AL6" s="46">
        <v>4.8615424992784571E-3</v>
      </c>
      <c r="AM6" s="47">
        <v>6.2081003862755951E-3</v>
      </c>
      <c r="AN6" s="48">
        <f t="shared" si="0"/>
        <v>1.760330379637757</v>
      </c>
      <c r="AO6" s="48">
        <f t="shared" si="1"/>
        <v>0.82954352762835804</v>
      </c>
    </row>
    <row r="7" spans="1:41" s="64" customFormat="1" ht="17" customHeight="1" x14ac:dyDescent="0.2">
      <c r="A7" s="77" t="s">
        <v>4</v>
      </c>
      <c r="B7" s="90" t="s">
        <v>60</v>
      </c>
      <c r="C7" s="46">
        <v>6.2142958090907353E-3</v>
      </c>
      <c r="D7" s="46">
        <v>4.8840990206345117E-3</v>
      </c>
      <c r="E7" s="46">
        <v>4.6876901475918723E-3</v>
      </c>
      <c r="F7" s="46">
        <v>1.2237978951059068</v>
      </c>
      <c r="G7" s="46">
        <v>8.2686462076212337E-3</v>
      </c>
      <c r="H7" s="46">
        <v>5.1876944784309559E-3</v>
      </c>
      <c r="I7" s="46">
        <v>2.7999921676511033E-3</v>
      </c>
      <c r="J7" s="46">
        <v>8.2996918692954894E-3</v>
      </c>
      <c r="K7" s="46">
        <v>8.3877836749795404E-3</v>
      </c>
      <c r="L7" s="46">
        <v>2.9651159224361643E-3</v>
      </c>
      <c r="M7" s="46">
        <v>8.3620180391873952E-3</v>
      </c>
      <c r="N7" s="46">
        <v>3.8231566540142229E-3</v>
      </c>
      <c r="O7" s="46">
        <v>4.2314801086882434E-3</v>
      </c>
      <c r="P7" s="46">
        <v>3.6733195177063799E-3</v>
      </c>
      <c r="Q7" s="46">
        <v>5.3456873119343707E-3</v>
      </c>
      <c r="R7" s="46">
        <v>9.261417218456032E-3</v>
      </c>
      <c r="S7" s="46">
        <v>6.1285771415915324E-3</v>
      </c>
      <c r="T7" s="46">
        <v>6.8531559786976486E-3</v>
      </c>
      <c r="U7" s="46">
        <v>7.5682750583725041E-3</v>
      </c>
      <c r="V7" s="46">
        <v>1.0795281280646492E-2</v>
      </c>
      <c r="W7" s="46">
        <v>7.2665362215475482E-3</v>
      </c>
      <c r="X7" s="46">
        <v>2.8017553747780271E-3</v>
      </c>
      <c r="Y7" s="46">
        <v>3.9537530438544114E-3</v>
      </c>
      <c r="Z7" s="46">
        <v>4.9531996554694827E-3</v>
      </c>
      <c r="AA7" s="46">
        <v>6.3112584155963517E-3</v>
      </c>
      <c r="AB7" s="46">
        <v>3.1278235622783299E-3</v>
      </c>
      <c r="AC7" s="46">
        <v>6.2247352023759043E-4</v>
      </c>
      <c r="AD7" s="46">
        <v>4.0074410188261017E-3</v>
      </c>
      <c r="AE7" s="46">
        <v>2.9270175591070498E-3</v>
      </c>
      <c r="AF7" s="46">
        <v>6.6377570226301254E-3</v>
      </c>
      <c r="AG7" s="46">
        <v>2.4087668423845498E-3</v>
      </c>
      <c r="AH7" s="46">
        <v>6.2918604875934038E-3</v>
      </c>
      <c r="AI7" s="46">
        <v>2.7175954539974123E-2</v>
      </c>
      <c r="AJ7" s="46">
        <v>3.7824931718277765E-3</v>
      </c>
      <c r="AK7" s="46">
        <v>6.5244867500453847E-3</v>
      </c>
      <c r="AL7" s="46">
        <v>3.2181015192772881E-2</v>
      </c>
      <c r="AM7" s="47">
        <v>1.890822511983758E-3</v>
      </c>
      <c r="AN7" s="48">
        <f t="shared" si="0"/>
        <v>1.4643996876038399</v>
      </c>
      <c r="AO7" s="48">
        <f t="shared" si="1"/>
        <v>0.69008823387047069</v>
      </c>
    </row>
    <row r="8" spans="1:41" s="64" customFormat="1" ht="17" customHeight="1" x14ac:dyDescent="0.2">
      <c r="A8" s="77" t="s">
        <v>5</v>
      </c>
      <c r="B8" s="90" t="s">
        <v>61</v>
      </c>
      <c r="C8" s="46">
        <v>6.8128745288671133E-2</v>
      </c>
      <c r="D8" s="46">
        <v>9.8869975233689001E-3</v>
      </c>
      <c r="E8" s="46">
        <v>4.7244622717239164E-2</v>
      </c>
      <c r="F8" s="46">
        <v>2.6265236246291089E-2</v>
      </c>
      <c r="G8" s="46">
        <v>1.4341933878418991</v>
      </c>
      <c r="H8" s="46">
        <v>5.0172081890090543E-2</v>
      </c>
      <c r="I8" s="46">
        <v>6.3734366482984901E-3</v>
      </c>
      <c r="J8" s="46">
        <v>2.5787122492075456E-2</v>
      </c>
      <c r="K8" s="46">
        <v>5.4821700287509559E-2</v>
      </c>
      <c r="L8" s="46">
        <v>1.108300895078288E-2</v>
      </c>
      <c r="M8" s="46">
        <v>3.3200379100167481E-2</v>
      </c>
      <c r="N8" s="46">
        <v>1.7506001435650183E-2</v>
      </c>
      <c r="O8" s="46">
        <v>1.2530469224692507E-2</v>
      </c>
      <c r="P8" s="46">
        <v>1.1856680926178285E-2</v>
      </c>
      <c r="Q8" s="46">
        <v>1.833840563045978E-2</v>
      </c>
      <c r="R8" s="46">
        <v>2.2027559080784097E-2</v>
      </c>
      <c r="S8" s="46">
        <v>2.2148792591277642E-2</v>
      </c>
      <c r="T8" s="46">
        <v>2.1423207312423736E-2</v>
      </c>
      <c r="U8" s="46">
        <v>1.6309920269095283E-2</v>
      </c>
      <c r="V8" s="46">
        <v>0.11646418623523803</v>
      </c>
      <c r="W8" s="46">
        <v>7.7694925980164378E-2</v>
      </c>
      <c r="X8" s="46">
        <v>1.5931982540911112E-2</v>
      </c>
      <c r="Y8" s="46">
        <v>2.0613280702278559E-2</v>
      </c>
      <c r="Z8" s="46">
        <v>1.5711659267414149E-2</v>
      </c>
      <c r="AA8" s="46">
        <v>1.7277223891613892E-2</v>
      </c>
      <c r="AB8" s="46">
        <v>1.627434234176529E-2</v>
      </c>
      <c r="AC8" s="46">
        <v>4.257338511082424E-3</v>
      </c>
      <c r="AD8" s="46">
        <v>1.7936289105777978E-2</v>
      </c>
      <c r="AE8" s="46">
        <v>2.4504379084937113E-2</v>
      </c>
      <c r="AF8" s="46">
        <v>9.2498542803472125E-3</v>
      </c>
      <c r="AG8" s="46">
        <v>2.6293172669673143E-2</v>
      </c>
      <c r="AH8" s="46">
        <v>2.2510194486232857E-2</v>
      </c>
      <c r="AI8" s="46">
        <v>3.9976955307987568E-2</v>
      </c>
      <c r="AJ8" s="46">
        <v>1.3176733385854554E-2</v>
      </c>
      <c r="AK8" s="46">
        <v>2.1660502589697938E-2</v>
      </c>
      <c r="AL8" s="46">
        <v>0.64409233936654275</v>
      </c>
      <c r="AM8" s="47">
        <v>7.3692030352376994E-3</v>
      </c>
      <c r="AN8" s="48">
        <f t="shared" si="0"/>
        <v>3.0202923182397119</v>
      </c>
      <c r="AO8" s="48">
        <f t="shared" si="1"/>
        <v>1.4232918849341107</v>
      </c>
    </row>
    <row r="9" spans="1:41" s="64" customFormat="1" ht="17" customHeight="1" x14ac:dyDescent="0.2">
      <c r="A9" s="77" t="s">
        <v>6</v>
      </c>
      <c r="B9" s="90" t="s">
        <v>62</v>
      </c>
      <c r="C9" s="46">
        <v>8.250687767070336E-2</v>
      </c>
      <c r="D9" s="46">
        <v>2.0774185284800011E-2</v>
      </c>
      <c r="E9" s="46">
        <v>5.0329944593695733E-2</v>
      </c>
      <c r="F9" s="46">
        <v>0.26142668471092156</v>
      </c>
      <c r="G9" s="46">
        <v>7.9952207727054969E-2</v>
      </c>
      <c r="H9" s="46">
        <v>1.4684295428738441</v>
      </c>
      <c r="I9" s="46">
        <v>1.5842420952383994E-2</v>
      </c>
      <c r="J9" s="46">
        <v>0.29958934547207411</v>
      </c>
      <c r="K9" s="46">
        <v>5.8160402581003356E-2</v>
      </c>
      <c r="L9" s="46">
        <v>2.2555185240468817E-2</v>
      </c>
      <c r="M9" s="46">
        <v>4.1030506156705095E-2</v>
      </c>
      <c r="N9" s="46">
        <v>2.4800551567290115E-2</v>
      </c>
      <c r="O9" s="46">
        <v>2.7282427568072271E-2</v>
      </c>
      <c r="P9" s="46">
        <v>2.0927430195253435E-2</v>
      </c>
      <c r="Q9" s="46">
        <v>6.1371448552456069E-2</v>
      </c>
      <c r="R9" s="46">
        <v>5.0380560736300865E-2</v>
      </c>
      <c r="S9" s="46">
        <v>4.4767369010412061E-2</v>
      </c>
      <c r="T9" s="46">
        <v>5.3751956096460843E-2</v>
      </c>
      <c r="U9" s="46">
        <v>7.035544022014216E-2</v>
      </c>
      <c r="V9" s="46">
        <v>9.4875913884058805E-2</v>
      </c>
      <c r="W9" s="46">
        <v>2.6861179644622937E-2</v>
      </c>
      <c r="X9" s="46">
        <v>1.3863698107196209E-2</v>
      </c>
      <c r="Y9" s="46">
        <v>3.7461770435083037E-2</v>
      </c>
      <c r="Z9" s="46">
        <v>3.61162280946501E-2</v>
      </c>
      <c r="AA9" s="46">
        <v>6.9854203595805841E-3</v>
      </c>
      <c r="AB9" s="46">
        <v>7.3194220921883072E-3</v>
      </c>
      <c r="AC9" s="46">
        <v>2.0521879589573862E-3</v>
      </c>
      <c r="AD9" s="46">
        <v>1.0429430759905484E-2</v>
      </c>
      <c r="AE9" s="46">
        <v>1.0925663034892062E-2</v>
      </c>
      <c r="AF9" s="46">
        <v>8.9133853913747531E-3</v>
      </c>
      <c r="AG9" s="46">
        <v>3.5838422668806671E-2</v>
      </c>
      <c r="AH9" s="46">
        <v>0.23297404892136941</v>
      </c>
      <c r="AI9" s="46">
        <v>1.992958614446784E-2</v>
      </c>
      <c r="AJ9" s="46">
        <v>1.5320428237020078E-2</v>
      </c>
      <c r="AK9" s="46">
        <v>2.8125923274120272E-2</v>
      </c>
      <c r="AL9" s="46">
        <v>8.529423891356834E-2</v>
      </c>
      <c r="AM9" s="47">
        <v>1.0726318227891369E-2</v>
      </c>
      <c r="AN9" s="48">
        <f t="shared" si="0"/>
        <v>3.4382477533597959</v>
      </c>
      <c r="AO9" s="48">
        <f t="shared" si="1"/>
        <v>1.6202504956877961</v>
      </c>
    </row>
    <row r="10" spans="1:41" s="64" customFormat="1" ht="17" customHeight="1" x14ac:dyDescent="0.2">
      <c r="A10" s="77" t="s">
        <v>7</v>
      </c>
      <c r="B10" s="90" t="s">
        <v>63</v>
      </c>
      <c r="C10" s="46">
        <v>3.2133562904943846E-2</v>
      </c>
      <c r="D10" s="46">
        <v>4.6111741487868646E-2</v>
      </c>
      <c r="E10" s="46">
        <v>2.3688220084119169E-2</v>
      </c>
      <c r="F10" s="46">
        <v>2.1482625217118016E-2</v>
      </c>
      <c r="G10" s="46">
        <v>1.9749174458569024E-2</v>
      </c>
      <c r="H10" s="46">
        <v>4.1802587927385219E-2</v>
      </c>
      <c r="I10" s="46">
        <v>1.0977875024079322</v>
      </c>
      <c r="J10" s="46">
        <v>1.7227998196280795E-2</v>
      </c>
      <c r="K10" s="46">
        <v>4.3010137050921042E-2</v>
      </c>
      <c r="L10" s="46">
        <v>6.4770018359658857E-2</v>
      </c>
      <c r="M10" s="46">
        <v>3.4455032365848987E-2</v>
      </c>
      <c r="N10" s="46">
        <v>2.6196974312464573E-2</v>
      </c>
      <c r="O10" s="46">
        <v>1.618590513696417E-2</v>
      </c>
      <c r="P10" s="46">
        <v>1.5713823944237287E-2</v>
      </c>
      <c r="Q10" s="46">
        <v>1.5129837328341377E-2</v>
      </c>
      <c r="R10" s="46">
        <v>1.5603332425375897E-2</v>
      </c>
      <c r="S10" s="46">
        <v>1.7399562215451133E-2</v>
      </c>
      <c r="T10" s="46">
        <v>1.4052159051284832E-2</v>
      </c>
      <c r="U10" s="46">
        <v>2.1048595837972837E-2</v>
      </c>
      <c r="V10" s="46">
        <v>2.0566491016270429E-2</v>
      </c>
      <c r="W10" s="46">
        <v>2.3860101085042985E-2</v>
      </c>
      <c r="X10" s="46">
        <v>6.33897442587701E-2</v>
      </c>
      <c r="Y10" s="46">
        <v>2.9830133743303257E-2</v>
      </c>
      <c r="Z10" s="46">
        <v>2.7624413601071388E-2</v>
      </c>
      <c r="AA10" s="46">
        <v>9.7386072484582364E-3</v>
      </c>
      <c r="AB10" s="46">
        <v>7.1818107926627569E-3</v>
      </c>
      <c r="AC10" s="46">
        <v>2.3519348554972086E-3</v>
      </c>
      <c r="AD10" s="46">
        <v>9.71219211937418E-2</v>
      </c>
      <c r="AE10" s="46">
        <v>7.1522068623625316E-3</v>
      </c>
      <c r="AF10" s="46">
        <v>1.5194012152847111E-2</v>
      </c>
      <c r="AG10" s="46">
        <v>1.1249301245101356E-2</v>
      </c>
      <c r="AH10" s="46">
        <v>1.3657318434369011E-2</v>
      </c>
      <c r="AI10" s="46">
        <v>1.1586422970291072E-2</v>
      </c>
      <c r="AJ10" s="46">
        <v>7.4655341994380973E-3</v>
      </c>
      <c r="AK10" s="46">
        <v>1.5974156456706114E-2</v>
      </c>
      <c r="AL10" s="46">
        <v>2.2251466933799504E-2</v>
      </c>
      <c r="AM10" s="47">
        <v>1.8882116445629184E-2</v>
      </c>
      <c r="AN10" s="48">
        <f t="shared" si="0"/>
        <v>1.9886264842081001</v>
      </c>
      <c r="AO10" s="48">
        <f t="shared" si="1"/>
        <v>0.93712648939492493</v>
      </c>
    </row>
    <row r="11" spans="1:41" s="64" customFormat="1" ht="17" customHeight="1" x14ac:dyDescent="0.2">
      <c r="A11" s="77" t="s">
        <v>8</v>
      </c>
      <c r="B11" s="90" t="s">
        <v>64</v>
      </c>
      <c r="C11" s="46">
        <v>3.4811841643909346E-2</v>
      </c>
      <c r="D11" s="46">
        <v>1.1586775341567985E-2</v>
      </c>
      <c r="E11" s="46">
        <v>4.1515382004557122E-2</v>
      </c>
      <c r="F11" s="46">
        <v>3.13731983573435E-2</v>
      </c>
      <c r="G11" s="46">
        <v>4.6099665460875218E-2</v>
      </c>
      <c r="H11" s="46">
        <v>7.0012076247827446E-2</v>
      </c>
      <c r="I11" s="46">
        <v>7.1004604550623726E-3</v>
      </c>
      <c r="J11" s="46">
        <v>1.2566113772276104</v>
      </c>
      <c r="K11" s="46">
        <v>2.2741219223255126E-2</v>
      </c>
      <c r="L11" s="46">
        <v>9.5511328701285078E-3</v>
      </c>
      <c r="M11" s="46">
        <v>2.9332086663391398E-2</v>
      </c>
      <c r="N11" s="46">
        <v>1.8114929570182715E-2</v>
      </c>
      <c r="O11" s="46">
        <v>3.6382251243772971E-2</v>
      </c>
      <c r="P11" s="46">
        <v>2.3351768255552671E-2</v>
      </c>
      <c r="Q11" s="46">
        <v>5.9276380348202498E-2</v>
      </c>
      <c r="R11" s="46">
        <v>4.1302945192327002E-2</v>
      </c>
      <c r="S11" s="46">
        <v>6.549844209321154E-2</v>
      </c>
      <c r="T11" s="46">
        <v>7.9476597835603985E-2</v>
      </c>
      <c r="U11" s="46">
        <v>0.12693206239543464</v>
      </c>
      <c r="V11" s="46">
        <v>9.5833519476901358E-2</v>
      </c>
      <c r="W11" s="46">
        <v>2.8571142004727088E-2</v>
      </c>
      <c r="X11" s="46">
        <v>8.6383266189814113E-3</v>
      </c>
      <c r="Y11" s="46">
        <v>6.6801338405266655E-2</v>
      </c>
      <c r="Z11" s="46">
        <v>3.352864736866025E-2</v>
      </c>
      <c r="AA11" s="46">
        <v>1.0691739867169382E-2</v>
      </c>
      <c r="AB11" s="46">
        <v>1.0217445271992424E-2</v>
      </c>
      <c r="AC11" s="46">
        <v>3.0187298458534094E-3</v>
      </c>
      <c r="AD11" s="46">
        <v>1.3286537927889964E-2</v>
      </c>
      <c r="AE11" s="46">
        <v>1.4088342499987102E-2</v>
      </c>
      <c r="AF11" s="46">
        <v>8.9386422120278988E-3</v>
      </c>
      <c r="AG11" s="46">
        <v>1.8706391835963003E-2</v>
      </c>
      <c r="AH11" s="46">
        <v>1.874426617325816E-2</v>
      </c>
      <c r="AI11" s="46">
        <v>1.8980343023909267E-2</v>
      </c>
      <c r="AJ11" s="46">
        <v>1.7588955235093E-2</v>
      </c>
      <c r="AK11" s="46">
        <v>1.4826501659767356E-2</v>
      </c>
      <c r="AL11" s="46">
        <v>9.7752143507712372E-2</v>
      </c>
      <c r="AM11" s="47">
        <v>7.5754489786060229E-3</v>
      </c>
      <c r="AN11" s="48">
        <f t="shared" si="0"/>
        <v>2.4988590543435842</v>
      </c>
      <c r="AO11" s="48">
        <f t="shared" si="1"/>
        <v>1.1775700623952228</v>
      </c>
    </row>
    <row r="12" spans="1:41" s="64" customFormat="1" ht="17" customHeight="1" x14ac:dyDescent="0.2">
      <c r="A12" s="77" t="s">
        <v>9</v>
      </c>
      <c r="B12" s="90" t="s">
        <v>65</v>
      </c>
      <c r="C12" s="46">
        <v>5.8984035065637154E-3</v>
      </c>
      <c r="D12" s="46">
        <v>1.7046926267804319E-3</v>
      </c>
      <c r="E12" s="46">
        <v>5.2078812421592667E-3</v>
      </c>
      <c r="F12" s="46">
        <v>4.6277466189921616E-3</v>
      </c>
      <c r="G12" s="46">
        <v>5.0995775998150927E-3</v>
      </c>
      <c r="H12" s="46">
        <v>1.5580604600571955E-2</v>
      </c>
      <c r="I12" s="46">
        <v>2.3498122484581266E-3</v>
      </c>
      <c r="J12" s="46">
        <v>7.9961699513794084E-3</v>
      </c>
      <c r="K12" s="46">
        <v>1.0768671732528579</v>
      </c>
      <c r="L12" s="46">
        <v>1.4871689206906472E-2</v>
      </c>
      <c r="M12" s="46">
        <v>3.938645905966702E-2</v>
      </c>
      <c r="N12" s="46">
        <v>1.4432371758368721E-2</v>
      </c>
      <c r="O12" s="46">
        <v>1.6183715341421354E-2</v>
      </c>
      <c r="P12" s="46">
        <v>1.5845671692696586E-2</v>
      </c>
      <c r="Q12" s="46">
        <v>2.088502235496488E-2</v>
      </c>
      <c r="R12" s="46">
        <v>5.7624050994221951E-2</v>
      </c>
      <c r="S12" s="46">
        <v>1.977733688958799E-2</v>
      </c>
      <c r="T12" s="46">
        <v>2.6113571096559672E-2</v>
      </c>
      <c r="U12" s="46">
        <v>2.7147199387014688E-2</v>
      </c>
      <c r="V12" s="46">
        <v>1.1078956977618527E-2</v>
      </c>
      <c r="W12" s="46">
        <v>5.7525458622289381E-2</v>
      </c>
      <c r="X12" s="46">
        <v>2.8815883005876334E-3</v>
      </c>
      <c r="Y12" s="46">
        <v>1.1743232826716583E-2</v>
      </c>
      <c r="Z12" s="46">
        <v>2.1924399711916467E-3</v>
      </c>
      <c r="AA12" s="46">
        <v>1.3172536998882936E-3</v>
      </c>
      <c r="AB12" s="46">
        <v>1.3062319896987192E-3</v>
      </c>
      <c r="AC12" s="46">
        <v>1.179905980392078E-3</v>
      </c>
      <c r="AD12" s="46">
        <v>2.3570707264337879E-3</v>
      </c>
      <c r="AE12" s="46">
        <v>1.6531904349328451E-3</v>
      </c>
      <c r="AF12" s="46">
        <v>1.9385489402325312E-3</v>
      </c>
      <c r="AG12" s="46">
        <v>3.7550683897683997E-3</v>
      </c>
      <c r="AH12" s="46">
        <v>4.4016457376940335E-3</v>
      </c>
      <c r="AI12" s="46">
        <v>2.0502092254701537E-3</v>
      </c>
      <c r="AJ12" s="46">
        <v>3.3870260176235342E-3</v>
      </c>
      <c r="AK12" s="46">
        <v>3.0323891155745099E-3</v>
      </c>
      <c r="AL12" s="46">
        <v>1.2888827783853892E-2</v>
      </c>
      <c r="AM12" s="47">
        <v>4.7280762002267027E-3</v>
      </c>
      <c r="AN12" s="48">
        <f t="shared" si="0"/>
        <v>1.507016270369181</v>
      </c>
      <c r="AO12" s="48">
        <f t="shared" si="1"/>
        <v>0.71017100402064082</v>
      </c>
    </row>
    <row r="13" spans="1:41" s="64" customFormat="1" ht="17" customHeight="1" x14ac:dyDescent="0.2">
      <c r="A13" s="77" t="s">
        <v>10</v>
      </c>
      <c r="B13" s="90" t="s">
        <v>66</v>
      </c>
      <c r="C13" s="46">
        <v>7.2960569514966718E-3</v>
      </c>
      <c r="D13" s="46">
        <v>1.1838988742530554E-2</v>
      </c>
      <c r="E13" s="46">
        <v>1.0954628171204812E-2</v>
      </c>
      <c r="F13" s="46">
        <v>6.4746681576233669E-3</v>
      </c>
      <c r="G13" s="46">
        <v>3.340449741604859E-2</v>
      </c>
      <c r="H13" s="46">
        <v>1.534142235883813E-2</v>
      </c>
      <c r="I13" s="46">
        <v>6.8141589639143145E-3</v>
      </c>
      <c r="J13" s="46">
        <v>1.4725970257515968E-2</v>
      </c>
      <c r="K13" s="46">
        <v>2.3668578086348355E-2</v>
      </c>
      <c r="L13" s="46">
        <v>1.946209907630537</v>
      </c>
      <c r="M13" s="46">
        <v>1.7509559414644972E-2</v>
      </c>
      <c r="N13" s="46">
        <v>0.41762170539658666</v>
      </c>
      <c r="O13" s="46">
        <v>0.21114615422519462</v>
      </c>
      <c r="P13" s="46">
        <v>0.21596524083099231</v>
      </c>
      <c r="Q13" s="46">
        <v>0.10050603883194484</v>
      </c>
      <c r="R13" s="46">
        <v>2.9578917020507162E-2</v>
      </c>
      <c r="S13" s="46">
        <v>0.14365866518098902</v>
      </c>
      <c r="T13" s="46">
        <v>4.5913472730131986E-2</v>
      </c>
      <c r="U13" s="46">
        <v>0.18462534265310845</v>
      </c>
      <c r="V13" s="46">
        <v>2.5457484775528918E-2</v>
      </c>
      <c r="W13" s="46">
        <v>8.6263207574913472E-2</v>
      </c>
      <c r="X13" s="46">
        <v>8.2767464486981808E-3</v>
      </c>
      <c r="Y13" s="46">
        <v>1.3147366105038995E-2</v>
      </c>
      <c r="Z13" s="46">
        <v>3.9184825289613435E-3</v>
      </c>
      <c r="AA13" s="46">
        <v>4.3401073668999047E-3</v>
      </c>
      <c r="AB13" s="46">
        <v>3.7425616084803041E-3</v>
      </c>
      <c r="AC13" s="46">
        <v>2.2188787938166249E-3</v>
      </c>
      <c r="AD13" s="46">
        <v>9.4400242884116244E-3</v>
      </c>
      <c r="AE13" s="46">
        <v>4.8747873576242776E-3</v>
      </c>
      <c r="AF13" s="46">
        <v>6.1211136122523175E-3</v>
      </c>
      <c r="AG13" s="46">
        <v>4.7664491838922624E-3</v>
      </c>
      <c r="AH13" s="46">
        <v>6.0101722854130546E-3</v>
      </c>
      <c r="AI13" s="46">
        <v>5.2467682902448297E-3</v>
      </c>
      <c r="AJ13" s="46">
        <v>1.274949147373805E-2</v>
      </c>
      <c r="AK13" s="46">
        <v>5.5613957789583729E-3</v>
      </c>
      <c r="AL13" s="46">
        <v>2.3960617619652718E-2</v>
      </c>
      <c r="AM13" s="47">
        <v>9.7476394324849704E-3</v>
      </c>
      <c r="AN13" s="48">
        <f t="shared" si="0"/>
        <v>3.6790972675451683</v>
      </c>
      <c r="AO13" s="48">
        <f t="shared" si="1"/>
        <v>1.7337491649921479</v>
      </c>
    </row>
    <row r="14" spans="1:41" s="64" customFormat="1" ht="17" customHeight="1" x14ac:dyDescent="0.2">
      <c r="A14" s="77" t="s">
        <v>11</v>
      </c>
      <c r="B14" s="90" t="s">
        <v>67</v>
      </c>
      <c r="C14" s="46">
        <v>5.3875144342952876E-3</v>
      </c>
      <c r="D14" s="46">
        <v>5.5245619974874406E-3</v>
      </c>
      <c r="E14" s="46">
        <v>1.0221339868549974E-2</v>
      </c>
      <c r="F14" s="46">
        <v>6.5418378868480022E-3</v>
      </c>
      <c r="G14" s="46">
        <v>1.4580868006118094E-2</v>
      </c>
      <c r="H14" s="46">
        <v>2.2964505675909325E-2</v>
      </c>
      <c r="I14" s="46">
        <v>3.4416048062115637E-3</v>
      </c>
      <c r="J14" s="46">
        <v>1.5385285652298894E-2</v>
      </c>
      <c r="K14" s="46">
        <v>4.096083865797169E-2</v>
      </c>
      <c r="L14" s="46">
        <v>4.5547338889402392E-2</v>
      </c>
      <c r="M14" s="46">
        <v>2.2622188826738099</v>
      </c>
      <c r="N14" s="46">
        <v>0.15624470508015703</v>
      </c>
      <c r="O14" s="46">
        <v>0.11505432157041963</v>
      </c>
      <c r="P14" s="46">
        <v>7.5170706818542848E-2</v>
      </c>
      <c r="Q14" s="46">
        <v>0.13289781044784035</v>
      </c>
      <c r="R14" s="46">
        <v>0.15600820764844781</v>
      </c>
      <c r="S14" s="46">
        <v>0.21508369160581065</v>
      </c>
      <c r="T14" s="46">
        <v>0.12775126395358324</v>
      </c>
      <c r="U14" s="46">
        <v>0.12710039407124621</v>
      </c>
      <c r="V14" s="46">
        <v>4.864887702550847E-2</v>
      </c>
      <c r="W14" s="46">
        <v>4.4613316946627887E-2</v>
      </c>
      <c r="X14" s="46">
        <v>5.8334407658788834E-3</v>
      </c>
      <c r="Y14" s="46">
        <v>9.3860720242372412E-3</v>
      </c>
      <c r="Z14" s="46">
        <v>3.3364756118067743E-3</v>
      </c>
      <c r="AA14" s="46">
        <v>3.1004795588080347E-3</v>
      </c>
      <c r="AB14" s="46">
        <v>3.4720831903818378E-3</v>
      </c>
      <c r="AC14" s="46">
        <v>1.4511361594419644E-3</v>
      </c>
      <c r="AD14" s="46">
        <v>6.1065802913712365E-3</v>
      </c>
      <c r="AE14" s="46">
        <v>4.7321892936544744E-3</v>
      </c>
      <c r="AF14" s="46">
        <v>5.1705753027881532E-3</v>
      </c>
      <c r="AG14" s="46">
        <v>5.2607692874221913E-3</v>
      </c>
      <c r="AH14" s="46">
        <v>1.0982060673691084E-2</v>
      </c>
      <c r="AI14" s="46">
        <v>5.313882224542545E-3</v>
      </c>
      <c r="AJ14" s="46">
        <v>1.1487963712685996E-2</v>
      </c>
      <c r="AK14" s="46">
        <v>5.0798815149279168E-3</v>
      </c>
      <c r="AL14" s="46">
        <v>2.5336618202351252E-2</v>
      </c>
      <c r="AM14" s="47">
        <v>8.1954822014629058E-3</v>
      </c>
      <c r="AN14" s="48">
        <f t="shared" si="0"/>
        <v>3.7455935637325397</v>
      </c>
      <c r="AO14" s="48">
        <f t="shared" si="1"/>
        <v>1.7650850850850817</v>
      </c>
    </row>
    <row r="15" spans="1:41" s="64" customFormat="1" ht="17" customHeight="1" x14ac:dyDescent="0.2">
      <c r="A15" s="77" t="s">
        <v>12</v>
      </c>
      <c r="B15" s="90" t="s">
        <v>68</v>
      </c>
      <c r="C15" s="46">
        <v>9.9150980254740281E-3</v>
      </c>
      <c r="D15" s="46">
        <v>1.1092784273106027E-2</v>
      </c>
      <c r="E15" s="46">
        <v>2.1059803481078214E-2</v>
      </c>
      <c r="F15" s="46">
        <v>9.0767943974509272E-3</v>
      </c>
      <c r="G15" s="46">
        <v>2.5129241928747104E-2</v>
      </c>
      <c r="H15" s="46">
        <v>3.0933742983671984E-2</v>
      </c>
      <c r="I15" s="46">
        <v>6.7168562947340299E-3</v>
      </c>
      <c r="J15" s="46">
        <v>1.8356607358915093E-2</v>
      </c>
      <c r="K15" s="46">
        <v>2.0395497272123652E-2</v>
      </c>
      <c r="L15" s="46">
        <v>9.1117116663391676E-3</v>
      </c>
      <c r="M15" s="46">
        <v>1.9063631283880837E-2</v>
      </c>
      <c r="N15" s="46">
        <v>1.1102747160829953</v>
      </c>
      <c r="O15" s="46">
        <v>4.1120956623532365E-2</v>
      </c>
      <c r="P15" s="46">
        <v>4.5646685037098678E-2</v>
      </c>
      <c r="Q15" s="46">
        <v>7.4576121262840286E-2</v>
      </c>
      <c r="R15" s="46">
        <v>3.5899784845871675E-2</v>
      </c>
      <c r="S15" s="46">
        <v>5.782100860881903E-2</v>
      </c>
      <c r="T15" s="46">
        <v>6.1700013319385544E-2</v>
      </c>
      <c r="U15" s="46">
        <v>2.7848309743818959E-2</v>
      </c>
      <c r="V15" s="46">
        <v>3.1390158993352929E-2</v>
      </c>
      <c r="W15" s="46">
        <v>0.11148024011218219</v>
      </c>
      <c r="X15" s="46">
        <v>8.6427216254868506E-3</v>
      </c>
      <c r="Y15" s="46">
        <v>1.1004951342202977E-2</v>
      </c>
      <c r="Z15" s="46">
        <v>3.7614832091516278E-3</v>
      </c>
      <c r="AA15" s="46">
        <v>5.7358778953253264E-3</v>
      </c>
      <c r="AB15" s="46">
        <v>2.9163754174277804E-3</v>
      </c>
      <c r="AC15" s="46">
        <v>2.5181161403204102E-3</v>
      </c>
      <c r="AD15" s="46">
        <v>6.2301773768740605E-3</v>
      </c>
      <c r="AE15" s="46">
        <v>3.9819720440530428E-3</v>
      </c>
      <c r="AF15" s="46">
        <v>6.6876653418428854E-3</v>
      </c>
      <c r="AG15" s="46">
        <v>4.6856748924675069E-3</v>
      </c>
      <c r="AH15" s="46">
        <v>8.2199315048656334E-3</v>
      </c>
      <c r="AI15" s="46">
        <v>6.3210731394611952E-3</v>
      </c>
      <c r="AJ15" s="46">
        <v>6.0295469801773449E-3</v>
      </c>
      <c r="AK15" s="46">
        <v>8.6378491036581649E-3</v>
      </c>
      <c r="AL15" s="46">
        <v>2.1447705406972117E-2</v>
      </c>
      <c r="AM15" s="47">
        <v>7.1011645240353586E-3</v>
      </c>
      <c r="AN15" s="48">
        <f t="shared" si="0"/>
        <v>1.8925320495397406</v>
      </c>
      <c r="AO15" s="48">
        <f t="shared" si="1"/>
        <v>0.89184265106416372</v>
      </c>
    </row>
    <row r="16" spans="1:41" s="64" customFormat="1" ht="17" customHeight="1" x14ac:dyDescent="0.2">
      <c r="A16" s="77" t="s">
        <v>13</v>
      </c>
      <c r="B16" s="90" t="s">
        <v>69</v>
      </c>
      <c r="C16" s="46">
        <v>1.3227365712426039E-3</v>
      </c>
      <c r="D16" s="46">
        <v>5.4222343709766805E-3</v>
      </c>
      <c r="E16" s="46">
        <v>1.6630236971810898E-3</v>
      </c>
      <c r="F16" s="46">
        <v>1.5014826152136365E-3</v>
      </c>
      <c r="G16" s="46">
        <v>1.722189947561914E-3</v>
      </c>
      <c r="H16" s="46">
        <v>2.2356958895485392E-3</v>
      </c>
      <c r="I16" s="46">
        <v>2.9996597638765909E-3</v>
      </c>
      <c r="J16" s="46">
        <v>2.353336549650341E-3</v>
      </c>
      <c r="K16" s="46">
        <v>4.7324398989776178E-3</v>
      </c>
      <c r="L16" s="46">
        <v>2.2905771727978639E-3</v>
      </c>
      <c r="M16" s="46">
        <v>2.39878963731602E-3</v>
      </c>
      <c r="N16" s="46">
        <v>3.3017657639057758E-3</v>
      </c>
      <c r="O16" s="46">
        <v>1.2111114515193069</v>
      </c>
      <c r="P16" s="46">
        <v>5.0703258418715272E-2</v>
      </c>
      <c r="Q16" s="46">
        <v>3.4023660121209151E-2</v>
      </c>
      <c r="R16" s="46">
        <v>5.3230770783231265E-3</v>
      </c>
      <c r="S16" s="46">
        <v>2.8699512656924029E-2</v>
      </c>
      <c r="T16" s="46">
        <v>6.4439704464739041E-3</v>
      </c>
      <c r="U16" s="46">
        <v>1.8140287490284814E-2</v>
      </c>
      <c r="V16" s="46">
        <v>1.8854979769007349E-3</v>
      </c>
      <c r="W16" s="46">
        <v>1.0394965290528484E-2</v>
      </c>
      <c r="X16" s="46">
        <v>3.1739407863975097E-3</v>
      </c>
      <c r="Y16" s="46">
        <v>2.2301594661022252E-2</v>
      </c>
      <c r="Z16" s="46">
        <v>1.8259439885321322E-3</v>
      </c>
      <c r="AA16" s="46">
        <v>1.6307562740417556E-3</v>
      </c>
      <c r="AB16" s="46">
        <v>2.235251742325136E-3</v>
      </c>
      <c r="AC16" s="46">
        <v>7.603719115398162E-4</v>
      </c>
      <c r="AD16" s="46">
        <v>3.0506509682459151E-3</v>
      </c>
      <c r="AE16" s="46">
        <v>2.9870675388183983E-3</v>
      </c>
      <c r="AF16" s="46">
        <v>2.2401538187783987E-3</v>
      </c>
      <c r="AG16" s="46">
        <v>2.2081401040466766E-3</v>
      </c>
      <c r="AH16" s="46">
        <v>1.8646920179542633E-3</v>
      </c>
      <c r="AI16" s="46">
        <v>1.7178853544686928E-3</v>
      </c>
      <c r="AJ16" s="46">
        <v>1.3093996508538054E-2</v>
      </c>
      <c r="AK16" s="46">
        <v>1.5797143003709738E-3</v>
      </c>
      <c r="AL16" s="46">
        <v>2.7227237176682783E-3</v>
      </c>
      <c r="AM16" s="47">
        <v>1.2849060173601382E-3</v>
      </c>
      <c r="AN16" s="48">
        <f t="shared" si="0"/>
        <v>1.4633474025870237</v>
      </c>
      <c r="AO16" s="48">
        <f t="shared" si="1"/>
        <v>0.68959235182752154</v>
      </c>
    </row>
    <row r="17" spans="1:41" s="64" customFormat="1" ht="17" customHeight="1" x14ac:dyDescent="0.2">
      <c r="A17" s="77" t="s">
        <v>14</v>
      </c>
      <c r="B17" s="90" t="s">
        <v>70</v>
      </c>
      <c r="C17" s="46">
        <v>1.4333165870422067E-3</v>
      </c>
      <c r="D17" s="46">
        <v>2.4180054182802511E-3</v>
      </c>
      <c r="E17" s="46">
        <v>1.9337416814795272E-3</v>
      </c>
      <c r="F17" s="46">
        <v>1.6902206056500734E-3</v>
      </c>
      <c r="G17" s="46">
        <v>1.8560826208478994E-3</v>
      </c>
      <c r="H17" s="46">
        <v>2.5891858300006619E-3</v>
      </c>
      <c r="I17" s="46">
        <v>1.5020031365361051E-3</v>
      </c>
      <c r="J17" s="46">
        <v>5.6868993684775423E-3</v>
      </c>
      <c r="K17" s="46">
        <v>4.4445022377665473E-3</v>
      </c>
      <c r="L17" s="46">
        <v>2.0008526937565553E-3</v>
      </c>
      <c r="M17" s="46">
        <v>3.1961420916146303E-3</v>
      </c>
      <c r="N17" s="46">
        <v>2.7295509937407636E-3</v>
      </c>
      <c r="O17" s="46">
        <v>1.0237236651155859E-2</v>
      </c>
      <c r="P17" s="46">
        <v>1.1415371601674704</v>
      </c>
      <c r="Q17" s="46">
        <v>6.5289903345323533E-3</v>
      </c>
      <c r="R17" s="46">
        <v>7.4073296110277785E-3</v>
      </c>
      <c r="S17" s="46">
        <v>5.4267741634281778E-3</v>
      </c>
      <c r="T17" s="46">
        <v>5.7855432414004593E-3</v>
      </c>
      <c r="U17" s="46">
        <v>4.5452395641682394E-3</v>
      </c>
      <c r="V17" s="46">
        <v>2.1935291372723272E-3</v>
      </c>
      <c r="W17" s="46">
        <v>2.9847106572121473E-3</v>
      </c>
      <c r="X17" s="46">
        <v>2.4008039672338932E-3</v>
      </c>
      <c r="Y17" s="46">
        <v>5.0651216614569132E-3</v>
      </c>
      <c r="Z17" s="46">
        <v>1.9135520738638068E-3</v>
      </c>
      <c r="AA17" s="46">
        <v>1.8847635764821528E-3</v>
      </c>
      <c r="AB17" s="46">
        <v>2.8048434197941487E-3</v>
      </c>
      <c r="AC17" s="46">
        <v>8.1198848137608573E-4</v>
      </c>
      <c r="AD17" s="46">
        <v>3.0387004670773717E-3</v>
      </c>
      <c r="AE17" s="46">
        <v>3.7831840839604048E-3</v>
      </c>
      <c r="AF17" s="46">
        <v>2.0524441778259329E-3</v>
      </c>
      <c r="AG17" s="46">
        <v>2.5554642880269859E-3</v>
      </c>
      <c r="AH17" s="46">
        <v>1.6978150666426743E-3</v>
      </c>
      <c r="AI17" s="46">
        <v>2.0929511481094553E-3</v>
      </c>
      <c r="AJ17" s="46">
        <v>1.7382465186477989E-2</v>
      </c>
      <c r="AK17" s="46">
        <v>1.585248352308043E-3</v>
      </c>
      <c r="AL17" s="46">
        <v>2.4621919608212367E-3</v>
      </c>
      <c r="AM17" s="47">
        <v>1.3097163188697666E-3</v>
      </c>
      <c r="AN17" s="48">
        <f t="shared" si="0"/>
        <v>1.2709682710231873</v>
      </c>
      <c r="AO17" s="48">
        <f t="shared" si="1"/>
        <v>0.59893501540617045</v>
      </c>
    </row>
    <row r="18" spans="1:41" s="64" customFormat="1" ht="17" customHeight="1" x14ac:dyDescent="0.2">
      <c r="A18" s="77" t="s">
        <v>15</v>
      </c>
      <c r="B18" s="90" t="s">
        <v>71</v>
      </c>
      <c r="C18" s="46">
        <v>5.8589476267684366E-4</v>
      </c>
      <c r="D18" s="46">
        <v>6.3574187935149223E-4</v>
      </c>
      <c r="E18" s="46">
        <v>7.6027006818443722E-4</v>
      </c>
      <c r="F18" s="46">
        <v>6.9656216672441126E-4</v>
      </c>
      <c r="G18" s="46">
        <v>6.7310458311920537E-4</v>
      </c>
      <c r="H18" s="46">
        <v>8.8307542743825654E-4</v>
      </c>
      <c r="I18" s="46">
        <v>4.1706949801935259E-4</v>
      </c>
      <c r="J18" s="46">
        <v>7.3463938695488148E-4</v>
      </c>
      <c r="K18" s="46">
        <v>7.4358955142692161E-4</v>
      </c>
      <c r="L18" s="46">
        <v>5.0847625299364752E-4</v>
      </c>
      <c r="M18" s="46">
        <v>8.7667419071865748E-4</v>
      </c>
      <c r="N18" s="46">
        <v>5.7832879013220112E-4</v>
      </c>
      <c r="O18" s="46">
        <v>5.3755725369816869E-3</v>
      </c>
      <c r="P18" s="46">
        <v>5.7800047023362595E-3</v>
      </c>
      <c r="Q18" s="46">
        <v>1.1171837769339266</v>
      </c>
      <c r="R18" s="46">
        <v>9.1460315658007199E-4</v>
      </c>
      <c r="S18" s="46">
        <v>1.7481008695441318E-3</v>
      </c>
      <c r="T18" s="46">
        <v>2.3049216013303845E-3</v>
      </c>
      <c r="U18" s="46">
        <v>1.4554105828229946E-3</v>
      </c>
      <c r="V18" s="46">
        <v>9.1582307660003064E-4</v>
      </c>
      <c r="W18" s="46">
        <v>1.1473258630163912E-3</v>
      </c>
      <c r="X18" s="46">
        <v>7.4241572699523285E-4</v>
      </c>
      <c r="Y18" s="46">
        <v>1.6663306633576604E-3</v>
      </c>
      <c r="Z18" s="46">
        <v>7.2440902913037787E-4</v>
      </c>
      <c r="AA18" s="46">
        <v>1.8916309857260768E-3</v>
      </c>
      <c r="AB18" s="46">
        <v>1.0156512813136957E-3</v>
      </c>
      <c r="AC18" s="46">
        <v>2.8193280002583289E-4</v>
      </c>
      <c r="AD18" s="46">
        <v>1.0799850969160142E-3</v>
      </c>
      <c r="AE18" s="46">
        <v>1.3888657671069888E-3</v>
      </c>
      <c r="AF18" s="46">
        <v>3.7036842899513451E-3</v>
      </c>
      <c r="AG18" s="46">
        <v>9.8798125436674769E-4</v>
      </c>
      <c r="AH18" s="46">
        <v>1.450739862881888E-2</v>
      </c>
      <c r="AI18" s="46">
        <v>8.5213393496717598E-4</v>
      </c>
      <c r="AJ18" s="46">
        <v>5.4039788591339604E-3</v>
      </c>
      <c r="AK18" s="46">
        <v>1.6939126471512574E-3</v>
      </c>
      <c r="AL18" s="46">
        <v>2.72125709329459E-2</v>
      </c>
      <c r="AM18" s="47">
        <v>7.5516838770468527E-4</v>
      </c>
      <c r="AN18" s="48">
        <f t="shared" si="0"/>
        <v>1.2088270161664911</v>
      </c>
      <c r="AO18" s="48">
        <f t="shared" si="1"/>
        <v>0.56965137844724667</v>
      </c>
    </row>
    <row r="19" spans="1:41" s="64" customFormat="1" ht="17" customHeight="1" x14ac:dyDescent="0.2">
      <c r="A19" s="77" t="s">
        <v>16</v>
      </c>
      <c r="B19" s="90" t="s">
        <v>72</v>
      </c>
      <c r="C19" s="46">
        <v>2.3753857182604132E-3</v>
      </c>
      <c r="D19" s="46">
        <v>3.2031795071541971E-3</v>
      </c>
      <c r="E19" s="46">
        <v>3.1617909101066487E-3</v>
      </c>
      <c r="F19" s="46">
        <v>2.7013622289210966E-3</v>
      </c>
      <c r="G19" s="46">
        <v>2.8334758589404515E-3</v>
      </c>
      <c r="H19" s="46">
        <v>4.0124391574076091E-3</v>
      </c>
      <c r="I19" s="46">
        <v>2.0500334019371482E-3</v>
      </c>
      <c r="J19" s="46">
        <v>3.1956529437414706E-3</v>
      </c>
      <c r="K19" s="46">
        <v>3.4696273616490062E-3</v>
      </c>
      <c r="L19" s="46">
        <v>2.3234613477720314E-3</v>
      </c>
      <c r="M19" s="46">
        <v>4.2095612236928695E-3</v>
      </c>
      <c r="N19" s="46">
        <v>1.478707614448675E-2</v>
      </c>
      <c r="O19" s="46">
        <v>3.8430840075662109E-2</v>
      </c>
      <c r="P19" s="46">
        <v>3.2407034615988456E-2</v>
      </c>
      <c r="Q19" s="46">
        <v>0.18413859204431426</v>
      </c>
      <c r="R19" s="46">
        <v>1.3860210571682874</v>
      </c>
      <c r="S19" s="46">
        <v>0.12876911924776754</v>
      </c>
      <c r="T19" s="46">
        <v>0.47601627141963099</v>
      </c>
      <c r="U19" s="46">
        <v>4.8302510354838207E-2</v>
      </c>
      <c r="V19" s="46">
        <v>6.8416243315531896E-3</v>
      </c>
      <c r="W19" s="46">
        <v>7.7273896462602973E-3</v>
      </c>
      <c r="X19" s="46">
        <v>3.6350545316363786E-3</v>
      </c>
      <c r="Y19" s="46">
        <v>7.3405358594585404E-3</v>
      </c>
      <c r="Z19" s="46">
        <v>3.0159937208390814E-3</v>
      </c>
      <c r="AA19" s="46">
        <v>3.3828833950341171E-3</v>
      </c>
      <c r="AB19" s="46">
        <v>4.6042953672848479E-3</v>
      </c>
      <c r="AC19" s="46">
        <v>1.3399333537017107E-3</v>
      </c>
      <c r="AD19" s="46">
        <v>5.4752645916015426E-3</v>
      </c>
      <c r="AE19" s="46">
        <v>7.0336272962183309E-3</v>
      </c>
      <c r="AF19" s="46">
        <v>6.6209355239483896E-3</v>
      </c>
      <c r="AG19" s="46">
        <v>6.96403507112977E-3</v>
      </c>
      <c r="AH19" s="46">
        <v>4.9192950918580721E-3</v>
      </c>
      <c r="AI19" s="46">
        <v>3.6276730196934817E-3</v>
      </c>
      <c r="AJ19" s="46">
        <v>2.5463215635940322E-2</v>
      </c>
      <c r="AK19" s="46">
        <v>2.8646122877952558E-3</v>
      </c>
      <c r="AL19" s="46">
        <v>5.2270973668845006E-2</v>
      </c>
      <c r="AM19" s="47">
        <v>2.5353302210452591E-3</v>
      </c>
      <c r="AN19" s="48">
        <f t="shared" si="0"/>
        <v>2.4980711433444029</v>
      </c>
      <c r="AO19" s="48">
        <f t="shared" si="1"/>
        <v>1.1771987647812758</v>
      </c>
    </row>
    <row r="20" spans="1:41" s="64" customFormat="1" ht="17" customHeight="1" x14ac:dyDescent="0.2">
      <c r="A20" s="77" t="s">
        <v>17</v>
      </c>
      <c r="B20" s="90" t="s">
        <v>73</v>
      </c>
      <c r="C20" s="46">
        <v>1.8038430346254655E-3</v>
      </c>
      <c r="D20" s="46">
        <v>2.8839805654055453E-3</v>
      </c>
      <c r="E20" s="46">
        <v>1.7747369309844183E-3</v>
      </c>
      <c r="F20" s="46">
        <v>1.4616028878471198E-3</v>
      </c>
      <c r="G20" s="46">
        <v>1.7843876622757561E-3</v>
      </c>
      <c r="H20" s="46">
        <v>2.041533546626252E-3</v>
      </c>
      <c r="I20" s="46">
        <v>1.7287012201646886E-3</v>
      </c>
      <c r="J20" s="46">
        <v>1.8180032326779467E-3</v>
      </c>
      <c r="K20" s="46">
        <v>2.0620201076491499E-3</v>
      </c>
      <c r="L20" s="46">
        <v>1.5489483653652171E-3</v>
      </c>
      <c r="M20" s="46">
        <v>2.2972436394170475E-3</v>
      </c>
      <c r="N20" s="46">
        <v>2.7219290538229622E-3</v>
      </c>
      <c r="O20" s="46">
        <v>4.0883638262964372E-2</v>
      </c>
      <c r="P20" s="46">
        <v>4.2528024896657544E-2</v>
      </c>
      <c r="Q20" s="46">
        <v>3.4929682645599598E-2</v>
      </c>
      <c r="R20" s="46">
        <v>1.3948617074100245E-2</v>
      </c>
      <c r="S20" s="46">
        <v>1.2919253576423373</v>
      </c>
      <c r="T20" s="46">
        <v>2.5305919499300163E-2</v>
      </c>
      <c r="U20" s="46">
        <v>0.11679002939703968</v>
      </c>
      <c r="V20" s="46">
        <v>2.8287776546265073E-3</v>
      </c>
      <c r="W20" s="46">
        <v>1.3027758785511703E-2</v>
      </c>
      <c r="X20" s="46">
        <v>2.4919469516515463E-3</v>
      </c>
      <c r="Y20" s="46">
        <v>4.8084454347991686E-3</v>
      </c>
      <c r="Z20" s="46">
        <v>1.663300404067146E-3</v>
      </c>
      <c r="AA20" s="46">
        <v>1.8717365115689161E-3</v>
      </c>
      <c r="AB20" s="46">
        <v>2.1991498170282043E-3</v>
      </c>
      <c r="AC20" s="46">
        <v>7.9362657131113053E-4</v>
      </c>
      <c r="AD20" s="46">
        <v>4.8316785282615567E-3</v>
      </c>
      <c r="AE20" s="46">
        <v>3.0569775592343691E-3</v>
      </c>
      <c r="AF20" s="46">
        <v>4.2136303660637647E-3</v>
      </c>
      <c r="AG20" s="46">
        <v>2.5728417089684822E-3</v>
      </c>
      <c r="AH20" s="46">
        <v>1.8420857277899425E-3</v>
      </c>
      <c r="AI20" s="46">
        <v>1.7292616465164532E-3</v>
      </c>
      <c r="AJ20" s="46">
        <v>1.2219138090637228E-2</v>
      </c>
      <c r="AK20" s="46">
        <v>1.5966426636113815E-3</v>
      </c>
      <c r="AL20" s="46">
        <v>3.2944046371848239E-3</v>
      </c>
      <c r="AM20" s="47">
        <v>1.843646856641748E-3</v>
      </c>
      <c r="AN20" s="48">
        <f t="shared" si="0"/>
        <v>1.6571232495803347</v>
      </c>
      <c r="AO20" s="48">
        <f t="shared" si="1"/>
        <v>0.78090788074379391</v>
      </c>
    </row>
    <row r="21" spans="1:41" s="64" customFormat="1" ht="17" customHeight="1" x14ac:dyDescent="0.2">
      <c r="A21" s="77" t="s">
        <v>18</v>
      </c>
      <c r="B21" s="90" t="s">
        <v>74</v>
      </c>
      <c r="C21" s="46">
        <v>2.6875023631655123E-4</v>
      </c>
      <c r="D21" s="46">
        <v>3.1600549603632742E-4</v>
      </c>
      <c r="E21" s="46">
        <v>3.0100914491244422E-4</v>
      </c>
      <c r="F21" s="46">
        <v>2.601871668205946E-4</v>
      </c>
      <c r="G21" s="46">
        <v>2.5756370806910887E-4</v>
      </c>
      <c r="H21" s="46">
        <v>3.8070407603818307E-4</v>
      </c>
      <c r="I21" s="46">
        <v>2.1510225715619489E-4</v>
      </c>
      <c r="J21" s="46">
        <v>2.7896136060218384E-4</v>
      </c>
      <c r="K21" s="46">
        <v>3.2172398602077192E-4</v>
      </c>
      <c r="L21" s="46">
        <v>2.3013202336454933E-4</v>
      </c>
      <c r="M21" s="46">
        <v>3.4122544355846146E-4</v>
      </c>
      <c r="N21" s="46">
        <v>2.4555864193372541E-4</v>
      </c>
      <c r="O21" s="46">
        <v>2.8490966094633389E-3</v>
      </c>
      <c r="P21" s="46">
        <v>5.606042095671936E-4</v>
      </c>
      <c r="Q21" s="46">
        <v>3.7233125000991966E-4</v>
      </c>
      <c r="R21" s="46">
        <v>3.7141831768056381E-4</v>
      </c>
      <c r="S21" s="46">
        <v>3.8236967031094995E-4</v>
      </c>
      <c r="T21" s="46">
        <v>1.0382010597778808</v>
      </c>
      <c r="U21" s="46">
        <v>1.41229853409246E-2</v>
      </c>
      <c r="V21" s="46">
        <v>2.87787476534349E-4</v>
      </c>
      <c r="W21" s="46">
        <v>2.1129779015651761E-3</v>
      </c>
      <c r="X21" s="46">
        <v>3.5955951448319353E-4</v>
      </c>
      <c r="Y21" s="46">
        <v>6.2437313689361364E-4</v>
      </c>
      <c r="Z21" s="46">
        <v>2.7846733951763315E-4</v>
      </c>
      <c r="AA21" s="46">
        <v>4.8081629671244174E-4</v>
      </c>
      <c r="AB21" s="46">
        <v>4.4860276812857847E-4</v>
      </c>
      <c r="AC21" s="46">
        <v>1.9145403791034308E-4</v>
      </c>
      <c r="AD21" s="46">
        <v>7.1750101507050154E-4</v>
      </c>
      <c r="AE21" s="46">
        <v>6.2860361595911904E-4</v>
      </c>
      <c r="AF21" s="46">
        <v>1.7371092567458955E-3</v>
      </c>
      <c r="AG21" s="46">
        <v>4.8215188045427752E-4</v>
      </c>
      <c r="AH21" s="46">
        <v>2.4407814011021429E-4</v>
      </c>
      <c r="AI21" s="46">
        <v>3.2556568580624512E-4</v>
      </c>
      <c r="AJ21" s="46">
        <v>1.7853315849186526E-3</v>
      </c>
      <c r="AK21" s="46">
        <v>3.3551991097236552E-4</v>
      </c>
      <c r="AL21" s="46">
        <v>3.5208966016056346E-4</v>
      </c>
      <c r="AM21" s="47">
        <v>3.5869226854213425E-4</v>
      </c>
      <c r="AN21" s="48">
        <f t="shared" si="0"/>
        <v>1.0720274702071517</v>
      </c>
      <c r="AO21" s="48">
        <f t="shared" si="1"/>
        <v>0.50518553769045615</v>
      </c>
    </row>
    <row r="22" spans="1:41" s="64" customFormat="1" ht="17" customHeight="1" x14ac:dyDescent="0.2">
      <c r="A22" s="77" t="s">
        <v>19</v>
      </c>
      <c r="B22" s="90" t="s">
        <v>75</v>
      </c>
      <c r="C22" s="46">
        <v>1.0939389596508982E-2</v>
      </c>
      <c r="D22" s="46">
        <v>1.2650184245189067E-2</v>
      </c>
      <c r="E22" s="46">
        <v>8.2208873827198832E-3</v>
      </c>
      <c r="F22" s="46">
        <v>5.522094464633232E-3</v>
      </c>
      <c r="G22" s="46">
        <v>6.37777846940683E-3</v>
      </c>
      <c r="H22" s="46">
        <v>7.1811325380750374E-3</v>
      </c>
      <c r="I22" s="46">
        <v>7.8419484594927195E-3</v>
      </c>
      <c r="J22" s="46">
        <v>5.6041617666140412E-3</v>
      </c>
      <c r="K22" s="46">
        <v>7.6034554423309274E-3</v>
      </c>
      <c r="L22" s="46">
        <v>6.1899438577865014E-3</v>
      </c>
      <c r="M22" s="46">
        <v>8.8054872133599433E-3</v>
      </c>
      <c r="N22" s="46">
        <v>5.3704617360776762E-3</v>
      </c>
      <c r="O22" s="46">
        <v>5.7667443983906649E-3</v>
      </c>
      <c r="P22" s="46">
        <v>4.9889847530696294E-3</v>
      </c>
      <c r="Q22" s="46">
        <v>5.9085600465347042E-3</v>
      </c>
      <c r="R22" s="46">
        <v>6.1581398893070932E-3</v>
      </c>
      <c r="S22" s="46">
        <v>6.2297400942391149E-3</v>
      </c>
      <c r="T22" s="46">
        <v>6.4864713862799982E-3</v>
      </c>
      <c r="U22" s="46">
        <v>1.8375159089095565</v>
      </c>
      <c r="V22" s="46">
        <v>8.1547288751759664E-3</v>
      </c>
      <c r="W22" s="46">
        <v>7.7042285069335312E-3</v>
      </c>
      <c r="X22" s="46">
        <v>8.9152870552305589E-3</v>
      </c>
      <c r="Y22" s="46">
        <v>1.0637215610942212E-2</v>
      </c>
      <c r="Z22" s="46">
        <v>7.1266672231819509E-3</v>
      </c>
      <c r="AA22" s="46">
        <v>5.9650839372514157E-3</v>
      </c>
      <c r="AB22" s="46">
        <v>7.392292397092823E-3</v>
      </c>
      <c r="AC22" s="46">
        <v>1.972564491346228E-3</v>
      </c>
      <c r="AD22" s="46">
        <v>4.2356803869036203E-2</v>
      </c>
      <c r="AE22" s="46">
        <v>8.9699256665530386E-3</v>
      </c>
      <c r="AF22" s="46">
        <v>1.6210727918078746E-2</v>
      </c>
      <c r="AG22" s="46">
        <v>6.7913659609351064E-3</v>
      </c>
      <c r="AH22" s="46">
        <v>4.6322564246816609E-3</v>
      </c>
      <c r="AI22" s="46">
        <v>6.2306978222549303E-3</v>
      </c>
      <c r="AJ22" s="46">
        <v>3.5816342892293462E-2</v>
      </c>
      <c r="AK22" s="46">
        <v>5.7080885801596946E-3</v>
      </c>
      <c r="AL22" s="46">
        <v>8.6676849591541816E-3</v>
      </c>
      <c r="AM22" s="47">
        <v>6.0251103691166437E-3</v>
      </c>
      <c r="AN22" s="48">
        <f t="shared" si="0"/>
        <v>2.1646385472089906</v>
      </c>
      <c r="AO22" s="48">
        <f t="shared" si="1"/>
        <v>1.0200709578514369</v>
      </c>
    </row>
    <row r="23" spans="1:41" s="64" customFormat="1" ht="17" customHeight="1" x14ac:dyDescent="0.2">
      <c r="A23" s="77" t="s">
        <v>20</v>
      </c>
      <c r="B23" s="90" t="s">
        <v>76</v>
      </c>
      <c r="C23" s="46">
        <v>7.5784522689255132E-3</v>
      </c>
      <c r="D23" s="46">
        <v>8.235582286201356E-3</v>
      </c>
      <c r="E23" s="46">
        <v>1.5183820947436056E-2</v>
      </c>
      <c r="F23" s="46">
        <v>1.6935040505596879E-2</v>
      </c>
      <c r="G23" s="46">
        <v>1.914263341210895E-2</v>
      </c>
      <c r="H23" s="46">
        <v>1.3459909014606371E-2</v>
      </c>
      <c r="I23" s="46">
        <v>5.8743261699407429E-3</v>
      </c>
      <c r="J23" s="46">
        <v>1.2264919867167079E-2</v>
      </c>
      <c r="K23" s="46">
        <v>1.8295959156548552E-2</v>
      </c>
      <c r="L23" s="46">
        <v>2.6720248048833974E-2</v>
      </c>
      <c r="M23" s="46">
        <v>0.12026780588266402</v>
      </c>
      <c r="N23" s="46">
        <v>2.093895235454634E-2</v>
      </c>
      <c r="O23" s="46">
        <v>1.3875434773200492E-2</v>
      </c>
      <c r="P23" s="46">
        <v>1.5431730465975006E-2</v>
      </c>
      <c r="Q23" s="46">
        <v>1.7641715146786058E-2</v>
      </c>
      <c r="R23" s="46">
        <v>1.7087066180977155E-2</v>
      </c>
      <c r="S23" s="46">
        <v>2.0837277399803799E-2</v>
      </c>
      <c r="T23" s="46">
        <v>1.7824980231112484E-2</v>
      </c>
      <c r="U23" s="46">
        <v>1.6326686650681699E-2</v>
      </c>
      <c r="V23" s="46">
        <v>1.0467569185230681</v>
      </c>
      <c r="W23" s="46">
        <v>1.2148798561125608E-2</v>
      </c>
      <c r="X23" s="46">
        <v>1.6024401465207009E-2</v>
      </c>
      <c r="Y23" s="46">
        <v>1.2510787365178971E-2</v>
      </c>
      <c r="Z23" s="46">
        <v>1.1031854943761849E-2</v>
      </c>
      <c r="AA23" s="46">
        <v>9.1891297093205995E-3</v>
      </c>
      <c r="AB23" s="46">
        <v>2.1356518208245922E-2</v>
      </c>
      <c r="AC23" s="46">
        <v>2.6965247057011911E-3</v>
      </c>
      <c r="AD23" s="46">
        <v>7.0276128504345777E-3</v>
      </c>
      <c r="AE23" s="46">
        <v>2.6688799720882738E-2</v>
      </c>
      <c r="AF23" s="46">
        <v>1.1002096083970885E-2</v>
      </c>
      <c r="AG23" s="46">
        <v>3.0405924077833796E-2</v>
      </c>
      <c r="AH23" s="46">
        <v>9.0193853691977414E-3</v>
      </c>
      <c r="AI23" s="46">
        <v>4.6680296805161149E-2</v>
      </c>
      <c r="AJ23" s="46">
        <v>1.2603400352362385E-2</v>
      </c>
      <c r="AK23" s="46">
        <v>1.1498689951232266E-2</v>
      </c>
      <c r="AL23" s="46">
        <v>0.1480756183183759</v>
      </c>
      <c r="AM23" s="47">
        <v>5.7705016120253071E-3</v>
      </c>
      <c r="AN23" s="48">
        <f t="shared" si="0"/>
        <v>1.8444097993861988</v>
      </c>
      <c r="AO23" s="48">
        <f t="shared" si="1"/>
        <v>0.86916537320113096</v>
      </c>
    </row>
    <row r="24" spans="1:41" s="64" customFormat="1" ht="17" customHeight="1" x14ac:dyDescent="0.2">
      <c r="A24" s="77" t="s">
        <v>21</v>
      </c>
      <c r="B24" s="90" t="s">
        <v>77</v>
      </c>
      <c r="C24" s="46">
        <v>8.980970410188362E-3</v>
      </c>
      <c r="D24" s="46">
        <v>8.6006254081736032E-3</v>
      </c>
      <c r="E24" s="46">
        <v>6.6455824720302497E-3</v>
      </c>
      <c r="F24" s="46">
        <v>9.2824345476827646E-3</v>
      </c>
      <c r="G24" s="46">
        <v>1.2547014205815539E-2</v>
      </c>
      <c r="H24" s="46">
        <v>1.0842940598115745E-2</v>
      </c>
      <c r="I24" s="46">
        <v>5.8543375404577986E-3</v>
      </c>
      <c r="J24" s="46">
        <v>1.1236293385181142E-2</v>
      </c>
      <c r="K24" s="46">
        <v>1.2360348799584406E-2</v>
      </c>
      <c r="L24" s="46">
        <v>1.6636042397214355E-2</v>
      </c>
      <c r="M24" s="46">
        <v>1.7746536719258087E-2</v>
      </c>
      <c r="N24" s="46">
        <v>1.1896946455144405E-2</v>
      </c>
      <c r="O24" s="46">
        <v>8.2949403712456824E-3</v>
      </c>
      <c r="P24" s="46">
        <v>7.4855531715844496E-3</v>
      </c>
      <c r="Q24" s="46">
        <v>8.0227008580512054E-3</v>
      </c>
      <c r="R24" s="46">
        <v>1.0534579915654324E-2</v>
      </c>
      <c r="S24" s="46">
        <v>1.0240038377744037E-2</v>
      </c>
      <c r="T24" s="46">
        <v>9.7535776023834238E-3</v>
      </c>
      <c r="U24" s="46">
        <v>8.3696141188230842E-3</v>
      </c>
      <c r="V24" s="46">
        <v>8.0282611260399268E-3</v>
      </c>
      <c r="W24" s="46">
        <v>1.0063261046243881</v>
      </c>
      <c r="X24" s="46">
        <v>3.2057610589287813E-2</v>
      </c>
      <c r="Y24" s="46">
        <v>5.3728286135699181E-2</v>
      </c>
      <c r="Z24" s="46">
        <v>8.52792299725952E-3</v>
      </c>
      <c r="AA24" s="46">
        <v>7.0987605764984141E-3</v>
      </c>
      <c r="AB24" s="46">
        <v>6.8645604664276418E-3</v>
      </c>
      <c r="AC24" s="46">
        <v>1.5475273242049031E-2</v>
      </c>
      <c r="AD24" s="46">
        <v>1.4732415814803203E-2</v>
      </c>
      <c r="AE24" s="46">
        <v>7.7513184050024319E-3</v>
      </c>
      <c r="AF24" s="46">
        <v>1.1403666554101261E-2</v>
      </c>
      <c r="AG24" s="46">
        <v>1.0578668164758274E-2</v>
      </c>
      <c r="AH24" s="46">
        <v>7.225879633651784E-3</v>
      </c>
      <c r="AI24" s="46">
        <v>5.0589066869846048E-3</v>
      </c>
      <c r="AJ24" s="46">
        <v>4.4595278394322863E-3</v>
      </c>
      <c r="AK24" s="46">
        <v>7.9133487205541742E-3</v>
      </c>
      <c r="AL24" s="46">
        <v>1.0491898171921924E-2</v>
      </c>
      <c r="AM24" s="47">
        <v>1.8223086302763414E-2</v>
      </c>
      <c r="AN24" s="48">
        <f t="shared" si="0"/>
        <v>1.431276573405956</v>
      </c>
      <c r="AO24" s="48">
        <f t="shared" si="1"/>
        <v>0.67447919518342392</v>
      </c>
    </row>
    <row r="25" spans="1:41" s="64" customFormat="1" ht="17" customHeight="1" x14ac:dyDescent="0.2">
      <c r="A25" s="77" t="s">
        <v>22</v>
      </c>
      <c r="B25" s="90" t="s">
        <v>176</v>
      </c>
      <c r="C25" s="46">
        <v>4.0475098284331837E-2</v>
      </c>
      <c r="D25" s="46">
        <v>4.1798152674050286E-2</v>
      </c>
      <c r="E25" s="46">
        <v>4.0723282610087314E-2</v>
      </c>
      <c r="F25" s="46">
        <v>5.6884883966388619E-2</v>
      </c>
      <c r="G25" s="46">
        <v>6.5145129926673748E-2</v>
      </c>
      <c r="H25" s="46">
        <v>5.6784113989141793E-2</v>
      </c>
      <c r="I25" s="46">
        <v>3.058694140802988E-2</v>
      </c>
      <c r="J25" s="46">
        <v>5.6707983581009792E-2</v>
      </c>
      <c r="K25" s="46">
        <v>6.7977619574093304E-2</v>
      </c>
      <c r="L25" s="46">
        <v>0.12875232486858257</v>
      </c>
      <c r="M25" s="46">
        <v>9.7505567426490317E-2</v>
      </c>
      <c r="N25" s="46">
        <v>6.27881505082684E-2</v>
      </c>
      <c r="O25" s="46">
        <v>4.3115189891458724E-2</v>
      </c>
      <c r="P25" s="46">
        <v>4.0898422389584702E-2</v>
      </c>
      <c r="Q25" s="46">
        <v>3.9242267745106106E-2</v>
      </c>
      <c r="R25" s="46">
        <v>7.1712917433723225E-2</v>
      </c>
      <c r="S25" s="46">
        <v>4.5320289838358514E-2</v>
      </c>
      <c r="T25" s="46">
        <v>4.6536184234475801E-2</v>
      </c>
      <c r="U25" s="46">
        <v>5.6216439919812157E-2</v>
      </c>
      <c r="V25" s="46">
        <v>4.3490346034787387E-2</v>
      </c>
      <c r="W25" s="46">
        <v>2.6766628802488038E-2</v>
      </c>
      <c r="X25" s="46">
        <v>1.1232488433243748</v>
      </c>
      <c r="Y25" s="46">
        <v>8.4549951848488583E-2</v>
      </c>
      <c r="Z25" s="46">
        <v>8.6101172459903119E-2</v>
      </c>
      <c r="AA25" s="46">
        <v>2.9199533957240741E-2</v>
      </c>
      <c r="AB25" s="46">
        <v>1.3299086019332003E-2</v>
      </c>
      <c r="AC25" s="46">
        <v>7.5834598508667927E-3</v>
      </c>
      <c r="AD25" s="46">
        <v>2.6549357258051638E-2</v>
      </c>
      <c r="AE25" s="46">
        <v>1.5588439274693043E-2</v>
      </c>
      <c r="AF25" s="46">
        <v>2.0766911400799476E-2</v>
      </c>
      <c r="AG25" s="46">
        <v>2.173985724710574E-2</v>
      </c>
      <c r="AH25" s="46">
        <v>2.9226603776516012E-2</v>
      </c>
      <c r="AI25" s="46">
        <v>1.492357264688773E-2</v>
      </c>
      <c r="AJ25" s="46">
        <v>1.4920128602418878E-2</v>
      </c>
      <c r="AK25" s="46">
        <v>4.7422959285273548E-2</v>
      </c>
      <c r="AL25" s="46">
        <v>5.0384129024285934E-2</v>
      </c>
      <c r="AM25" s="47">
        <v>1.1909658215927949E-2</v>
      </c>
      <c r="AN25" s="48">
        <f t="shared" si="0"/>
        <v>2.7568415992991087</v>
      </c>
      <c r="AO25" s="48">
        <f t="shared" si="1"/>
        <v>1.2991425540618076</v>
      </c>
    </row>
    <row r="26" spans="1:41" s="64" customFormat="1" ht="17" customHeight="1" x14ac:dyDescent="0.2">
      <c r="A26" s="77" t="s">
        <v>23</v>
      </c>
      <c r="B26" s="90" t="s">
        <v>78</v>
      </c>
      <c r="C26" s="46">
        <v>3.0676385056993809E-3</v>
      </c>
      <c r="D26" s="46">
        <v>3.7607441968904986E-3</v>
      </c>
      <c r="E26" s="46">
        <v>4.8394110114887041E-3</v>
      </c>
      <c r="F26" s="46">
        <v>4.9129341778054855E-3</v>
      </c>
      <c r="G26" s="46">
        <v>4.6720121165629161E-3</v>
      </c>
      <c r="H26" s="46">
        <v>6.3901167801125331E-3</v>
      </c>
      <c r="I26" s="46">
        <v>2.9106286282182814E-3</v>
      </c>
      <c r="J26" s="46">
        <v>3.1605841923919714E-3</v>
      </c>
      <c r="K26" s="46">
        <v>3.1038287030175503E-3</v>
      </c>
      <c r="L26" s="46">
        <v>5.2580699476872453E-3</v>
      </c>
      <c r="M26" s="46">
        <v>3.9073416102468322E-3</v>
      </c>
      <c r="N26" s="46">
        <v>2.9078151117527206E-3</v>
      </c>
      <c r="O26" s="46">
        <v>2.450639530377829E-3</v>
      </c>
      <c r="P26" s="46">
        <v>2.3745620309347146E-3</v>
      </c>
      <c r="Q26" s="46">
        <v>3.1981469569621833E-3</v>
      </c>
      <c r="R26" s="46">
        <v>3.772881069379801E-3</v>
      </c>
      <c r="S26" s="46">
        <v>2.6918042485507185E-3</v>
      </c>
      <c r="T26" s="46">
        <v>2.8234613145637901E-3</v>
      </c>
      <c r="U26" s="46">
        <v>2.9320749227421707E-3</v>
      </c>
      <c r="V26" s="46">
        <v>2.9125297497521255E-3</v>
      </c>
      <c r="W26" s="46">
        <v>2.9033206348894236E-3</v>
      </c>
      <c r="X26" s="46">
        <v>3.3739427357501921E-3</v>
      </c>
      <c r="Y26" s="46">
        <v>1.0704032619348511</v>
      </c>
      <c r="Z26" s="46">
        <v>1.3096901093776928E-2</v>
      </c>
      <c r="AA26" s="46">
        <v>4.0799714638946136E-3</v>
      </c>
      <c r="AB26" s="46">
        <v>2.7312194898154495E-3</v>
      </c>
      <c r="AC26" s="46">
        <v>9.9260662202999179E-4</v>
      </c>
      <c r="AD26" s="46">
        <v>6.850231432966921E-3</v>
      </c>
      <c r="AE26" s="46">
        <v>3.5451127635729536E-3</v>
      </c>
      <c r="AF26" s="46">
        <v>5.5362510094319178E-3</v>
      </c>
      <c r="AG26" s="46">
        <v>9.5813406659241082E-3</v>
      </c>
      <c r="AH26" s="46">
        <v>7.334906013378076E-3</v>
      </c>
      <c r="AI26" s="46">
        <v>4.0679367994696167E-3</v>
      </c>
      <c r="AJ26" s="46">
        <v>2.0765375484309893E-3</v>
      </c>
      <c r="AK26" s="46">
        <v>1.2123295690039445E-2</v>
      </c>
      <c r="AL26" s="46">
        <v>4.3147100524250238E-3</v>
      </c>
      <c r="AM26" s="47">
        <v>2.5167542973572776E-3</v>
      </c>
      <c r="AN26" s="48">
        <f t="shared" si="0"/>
        <v>1.2275755250531415</v>
      </c>
      <c r="AO26" s="48">
        <f t="shared" si="1"/>
        <v>0.57848648370902367</v>
      </c>
    </row>
    <row r="27" spans="1:41" s="64" customFormat="1" ht="17" customHeight="1" x14ac:dyDescent="0.2">
      <c r="A27" s="77" t="s">
        <v>24</v>
      </c>
      <c r="B27" s="90" t="s">
        <v>79</v>
      </c>
      <c r="C27" s="46">
        <v>3.6031032981928119E-3</v>
      </c>
      <c r="D27" s="46">
        <v>6.4796690831601502E-3</v>
      </c>
      <c r="E27" s="46">
        <v>4.7191943453196898E-3</v>
      </c>
      <c r="F27" s="46">
        <v>3.9115373180952191E-3</v>
      </c>
      <c r="G27" s="46">
        <v>4.7632686554800584E-3</v>
      </c>
      <c r="H27" s="46">
        <v>8.3063660802324482E-3</v>
      </c>
      <c r="I27" s="46">
        <v>3.936320248027694E-3</v>
      </c>
      <c r="J27" s="46">
        <v>3.6427437420897719E-3</v>
      </c>
      <c r="K27" s="46">
        <v>6.4947244610365634E-3</v>
      </c>
      <c r="L27" s="46">
        <v>4.7111847150951352E-3</v>
      </c>
      <c r="M27" s="46">
        <v>4.805255413199639E-3</v>
      </c>
      <c r="N27" s="46">
        <v>3.0917165544915829E-3</v>
      </c>
      <c r="O27" s="46">
        <v>3.0614500974858582E-3</v>
      </c>
      <c r="P27" s="46">
        <v>2.3602607330895872E-3</v>
      </c>
      <c r="Q27" s="46">
        <v>4.409917224042768E-3</v>
      </c>
      <c r="R27" s="46">
        <v>4.7079032436882669E-3</v>
      </c>
      <c r="S27" s="46">
        <v>3.2171623731921564E-3</v>
      </c>
      <c r="T27" s="46">
        <v>3.8849876580453989E-3</v>
      </c>
      <c r="U27" s="46">
        <v>3.4630355394432793E-3</v>
      </c>
      <c r="V27" s="46">
        <v>4.076613213274456E-3</v>
      </c>
      <c r="W27" s="46">
        <v>5.0562892788758428E-3</v>
      </c>
      <c r="X27" s="46">
        <v>2.0384799886028433E-2</v>
      </c>
      <c r="Y27" s="46">
        <v>6.236696156685346E-3</v>
      </c>
      <c r="Z27" s="46">
        <v>1.0036236290653193</v>
      </c>
      <c r="AA27" s="46">
        <v>3.6750971508784564E-3</v>
      </c>
      <c r="AB27" s="46">
        <v>6.9502501155694523E-3</v>
      </c>
      <c r="AC27" s="46">
        <v>1.0376307520447694E-3</v>
      </c>
      <c r="AD27" s="46">
        <v>1.4236960186201807E-2</v>
      </c>
      <c r="AE27" s="46">
        <v>7.8467895723371255E-3</v>
      </c>
      <c r="AF27" s="46">
        <v>3.6282715864854126E-2</v>
      </c>
      <c r="AG27" s="46">
        <v>8.5615443504383406E-3</v>
      </c>
      <c r="AH27" s="46">
        <v>8.1669764030268561E-3</v>
      </c>
      <c r="AI27" s="46">
        <v>2.5081528763407925E-3</v>
      </c>
      <c r="AJ27" s="46">
        <v>3.5249143788734431E-3</v>
      </c>
      <c r="AK27" s="46">
        <v>2.260586900630409E-2</v>
      </c>
      <c r="AL27" s="46">
        <v>4.9674261379373408E-3</v>
      </c>
      <c r="AM27" s="47">
        <v>1.8115097588922591E-2</v>
      </c>
      <c r="AN27" s="48">
        <f t="shared" si="0"/>
        <v>1.2614272527673205</v>
      </c>
      <c r="AO27" s="48">
        <f t="shared" si="1"/>
        <v>0.59443887648094951</v>
      </c>
    </row>
    <row r="28" spans="1:41" s="64" customFormat="1" ht="17" customHeight="1" x14ac:dyDescent="0.2">
      <c r="A28" s="77" t="s">
        <v>25</v>
      </c>
      <c r="B28" s="90" t="s">
        <v>80</v>
      </c>
      <c r="C28" s="46">
        <v>0.10519606806543129</v>
      </c>
      <c r="D28" s="46">
        <v>2.9158641225667567E-2</v>
      </c>
      <c r="E28" s="46">
        <v>0.12327369861089926</v>
      </c>
      <c r="F28" s="46">
        <v>0.12091806495279583</v>
      </c>
      <c r="G28" s="46">
        <v>0.12807389745128159</v>
      </c>
      <c r="H28" s="46">
        <v>9.9109721137062429E-2</v>
      </c>
      <c r="I28" s="46">
        <v>2.4645977737534103E-2</v>
      </c>
      <c r="J28" s="46">
        <v>9.965044705443539E-2</v>
      </c>
      <c r="K28" s="46">
        <v>6.1564177114500365E-2</v>
      </c>
      <c r="L28" s="46">
        <v>5.4616187550156729E-2</v>
      </c>
      <c r="M28" s="46">
        <v>0.11330234956207942</v>
      </c>
      <c r="N28" s="46">
        <v>6.1764218473843273E-2</v>
      </c>
      <c r="O28" s="46">
        <v>7.5401457966131305E-2</v>
      </c>
      <c r="P28" s="46">
        <v>6.9164483924551934E-2</v>
      </c>
      <c r="Q28" s="46">
        <v>9.8888517353813737E-2</v>
      </c>
      <c r="R28" s="46">
        <v>9.1227701893128177E-2</v>
      </c>
      <c r="S28" s="46">
        <v>0.10510813528244975</v>
      </c>
      <c r="T28" s="46">
        <v>9.9169466496110859E-2</v>
      </c>
      <c r="U28" s="46">
        <v>0.10709224658351273</v>
      </c>
      <c r="V28" s="46">
        <v>9.5781370497338175E-2</v>
      </c>
      <c r="W28" s="46">
        <v>7.9838005635942649E-2</v>
      </c>
      <c r="X28" s="46">
        <v>2.5373238886022546E-2</v>
      </c>
      <c r="Y28" s="46">
        <v>4.8742011142750584E-2</v>
      </c>
      <c r="Z28" s="46">
        <v>3.4108944023612531E-2</v>
      </c>
      <c r="AA28" s="46">
        <v>1.0206681812609284</v>
      </c>
      <c r="AB28" s="46">
        <v>1.8579141592468096E-2</v>
      </c>
      <c r="AC28" s="46">
        <v>6.0571499632324135E-3</v>
      </c>
      <c r="AD28" s="46">
        <v>3.9499458216707757E-2</v>
      </c>
      <c r="AE28" s="46">
        <v>2.6481806016763459E-2</v>
      </c>
      <c r="AF28" s="46">
        <v>2.1110822760054333E-2</v>
      </c>
      <c r="AG28" s="46">
        <v>4.3163336151419832E-2</v>
      </c>
      <c r="AH28" s="46">
        <v>7.0059302547952299E-2</v>
      </c>
      <c r="AI28" s="46">
        <v>5.470707500685143E-2</v>
      </c>
      <c r="AJ28" s="46">
        <v>3.4273747644782214E-2</v>
      </c>
      <c r="AK28" s="46">
        <v>9.8630451450947981E-2</v>
      </c>
      <c r="AL28" s="46">
        <v>0.32760366888999409</v>
      </c>
      <c r="AM28" s="47">
        <v>1.5601511287475646E-2</v>
      </c>
      <c r="AN28" s="48">
        <f t="shared" si="0"/>
        <v>3.7276046814106309</v>
      </c>
      <c r="AO28" s="48">
        <f t="shared" si="1"/>
        <v>1.7566079485929655</v>
      </c>
    </row>
    <row r="29" spans="1:41" s="64" customFormat="1" ht="17" customHeight="1" x14ac:dyDescent="0.2">
      <c r="A29" s="77" t="s">
        <v>26</v>
      </c>
      <c r="B29" s="90" t="s">
        <v>81</v>
      </c>
      <c r="C29" s="46">
        <v>2.3744591974553503E-2</v>
      </c>
      <c r="D29" s="46">
        <v>7.3694003025553623E-2</v>
      </c>
      <c r="E29" s="46">
        <v>2.6714534936752726E-2</v>
      </c>
      <c r="F29" s="46">
        <v>4.1721716121247025E-2</v>
      </c>
      <c r="G29" s="46">
        <v>3.2106838166124738E-2</v>
      </c>
      <c r="H29" s="46">
        <v>2.8499562537251347E-2</v>
      </c>
      <c r="I29" s="46">
        <v>4.4376542169350601E-2</v>
      </c>
      <c r="J29" s="46">
        <v>2.1390898604928609E-2</v>
      </c>
      <c r="K29" s="46">
        <v>3.386917442779231E-2</v>
      </c>
      <c r="L29" s="46">
        <v>3.2734014468607804E-2</v>
      </c>
      <c r="M29" s="46">
        <v>4.7246219363670752E-2</v>
      </c>
      <c r="N29" s="46">
        <v>3.2639104693264642E-2</v>
      </c>
      <c r="O29" s="46">
        <v>2.3094944019354177E-2</v>
      </c>
      <c r="P29" s="46">
        <v>2.3627652266229614E-2</v>
      </c>
      <c r="Q29" s="46">
        <v>3.0070163099302036E-2</v>
      </c>
      <c r="R29" s="46">
        <v>2.6949692963065177E-2</v>
      </c>
      <c r="S29" s="46">
        <v>2.7650494077443463E-2</v>
      </c>
      <c r="T29" s="46">
        <v>3.1018676912511145E-2</v>
      </c>
      <c r="U29" s="46">
        <v>2.8224123743287619E-2</v>
      </c>
      <c r="V29" s="46">
        <v>4.7524475361952444E-2</v>
      </c>
      <c r="W29" s="46">
        <v>2.8176417259785667E-2</v>
      </c>
      <c r="X29" s="46">
        <v>5.16594742271363E-2</v>
      </c>
      <c r="Y29" s="46">
        <v>4.0540148644800392E-2</v>
      </c>
      <c r="Z29" s="46">
        <v>5.107199598773509E-2</v>
      </c>
      <c r="AA29" s="46">
        <v>3.2657414067689648E-2</v>
      </c>
      <c r="AB29" s="46">
        <v>1.0981586628149103</v>
      </c>
      <c r="AC29" s="46">
        <v>9.2813099961792225E-2</v>
      </c>
      <c r="AD29" s="46">
        <v>4.9949688031387773E-2</v>
      </c>
      <c r="AE29" s="46">
        <v>1.9200134422865573E-2</v>
      </c>
      <c r="AF29" s="46">
        <v>2.5847358510660081E-2</v>
      </c>
      <c r="AG29" s="46">
        <v>1.9455805005862768E-2</v>
      </c>
      <c r="AH29" s="46">
        <v>2.1357715438340565E-2</v>
      </c>
      <c r="AI29" s="46">
        <v>4.0736940668084552E-2</v>
      </c>
      <c r="AJ29" s="46">
        <v>2.1427723468972291E-2</v>
      </c>
      <c r="AK29" s="46">
        <v>2.998555768297273E-2</v>
      </c>
      <c r="AL29" s="46">
        <v>3.4808955949663413E-2</v>
      </c>
      <c r="AM29" s="47">
        <v>4.9021876557237977E-2</v>
      </c>
      <c r="AN29" s="48">
        <f t="shared" si="0"/>
        <v>2.3837663916321405</v>
      </c>
      <c r="AO29" s="48">
        <f t="shared" si="1"/>
        <v>1.1233334403757593</v>
      </c>
    </row>
    <row r="30" spans="1:41" s="64" customFormat="1" ht="17" customHeight="1" x14ac:dyDescent="0.2">
      <c r="A30" s="77" t="s">
        <v>27</v>
      </c>
      <c r="B30" s="90" t="s">
        <v>82</v>
      </c>
      <c r="C30" s="46">
        <v>1.3500186936514858E-2</v>
      </c>
      <c r="D30" s="46">
        <v>2.0261615826931492E-2</v>
      </c>
      <c r="E30" s="46">
        <v>1.8086969074925307E-2</v>
      </c>
      <c r="F30" s="46">
        <v>1.7290473208886683E-2</v>
      </c>
      <c r="G30" s="46">
        <v>1.6872042357525111E-2</v>
      </c>
      <c r="H30" s="46">
        <v>1.791818967568384E-2</v>
      </c>
      <c r="I30" s="46">
        <v>1.2852274036651328E-2</v>
      </c>
      <c r="J30" s="46">
        <v>1.6539780040269441E-2</v>
      </c>
      <c r="K30" s="46">
        <v>1.6094760754518628E-2</v>
      </c>
      <c r="L30" s="46">
        <v>1.3832051661050126E-2</v>
      </c>
      <c r="M30" s="46">
        <v>2.1006954639583745E-2</v>
      </c>
      <c r="N30" s="46">
        <v>1.4902104740211197E-2</v>
      </c>
      <c r="O30" s="46">
        <v>1.5248416584922771E-2</v>
      </c>
      <c r="P30" s="46">
        <v>1.3261654030322114E-2</v>
      </c>
      <c r="Q30" s="46">
        <v>1.4703362724336715E-2</v>
      </c>
      <c r="R30" s="46">
        <v>1.3707069945437078E-2</v>
      </c>
      <c r="S30" s="46">
        <v>1.5431411830117139E-2</v>
      </c>
      <c r="T30" s="46">
        <v>1.6759304224602155E-2</v>
      </c>
      <c r="U30" s="46">
        <v>1.4936640093409646E-2</v>
      </c>
      <c r="V30" s="46">
        <v>1.7373712922904454E-2</v>
      </c>
      <c r="W30" s="46">
        <v>1.7818256046275429E-2</v>
      </c>
      <c r="X30" s="46">
        <v>2.1224929570708179E-2</v>
      </c>
      <c r="Y30" s="46">
        <v>1.4946883373110212E-2</v>
      </c>
      <c r="Z30" s="46">
        <v>1.1863504171084891E-2</v>
      </c>
      <c r="AA30" s="46">
        <v>4.4858832799308454E-2</v>
      </c>
      <c r="AB30" s="46">
        <v>2.9455474177671814E-2</v>
      </c>
      <c r="AC30" s="46">
        <v>1.0580361090978734</v>
      </c>
      <c r="AD30" s="46">
        <v>4.1698106658205739E-2</v>
      </c>
      <c r="AE30" s="46">
        <v>4.4632756529382998E-2</v>
      </c>
      <c r="AF30" s="46">
        <v>1.0514997006802095E-2</v>
      </c>
      <c r="AG30" s="46">
        <v>2.6121030252731658E-2</v>
      </c>
      <c r="AH30" s="46">
        <v>3.0596951153979954E-2</v>
      </c>
      <c r="AI30" s="46">
        <v>2.8717855929501251E-2</v>
      </c>
      <c r="AJ30" s="46">
        <v>2.2666773187306085E-2</v>
      </c>
      <c r="AK30" s="46">
        <v>5.4530606526720253E-2</v>
      </c>
      <c r="AL30" s="46">
        <v>2.50042631972162E-2</v>
      </c>
      <c r="AM30" s="47">
        <v>2.8423675300530735E-2</v>
      </c>
      <c r="AN30" s="48">
        <f t="shared" si="0"/>
        <v>1.8316899802872131</v>
      </c>
      <c r="AO30" s="48">
        <f t="shared" si="1"/>
        <v>0.86317124634391085</v>
      </c>
    </row>
    <row r="31" spans="1:41" s="64" customFormat="1" ht="17" customHeight="1" x14ac:dyDescent="0.2">
      <c r="A31" s="77" t="s">
        <v>28</v>
      </c>
      <c r="B31" s="90" t="s">
        <v>83</v>
      </c>
      <c r="C31" s="46">
        <v>0.12430514859521283</v>
      </c>
      <c r="D31" s="46">
        <v>0.29378847296696176</v>
      </c>
      <c r="E31" s="46">
        <v>0.11927058188048352</v>
      </c>
      <c r="F31" s="46">
        <v>7.6248505541316569E-2</v>
      </c>
      <c r="G31" s="46">
        <v>0.10912030466959205</v>
      </c>
      <c r="H31" s="46">
        <v>8.4441347952093376E-2</v>
      </c>
      <c r="I31" s="46">
        <v>0.17916217628211623</v>
      </c>
      <c r="J31" s="46">
        <v>6.293342645620939E-2</v>
      </c>
      <c r="K31" s="46">
        <v>0.12398272232422343</v>
      </c>
      <c r="L31" s="46">
        <v>0.1178062748473324</v>
      </c>
      <c r="M31" s="46">
        <v>0.14888962572025055</v>
      </c>
      <c r="N31" s="46">
        <v>8.5635996649277554E-2</v>
      </c>
      <c r="O31" s="46">
        <v>6.7584942282693641E-2</v>
      </c>
      <c r="P31" s="46">
        <v>6.2308746189630657E-2</v>
      </c>
      <c r="Q31" s="46">
        <v>7.7798968986265926E-2</v>
      </c>
      <c r="R31" s="46">
        <v>6.8345659795685507E-2</v>
      </c>
      <c r="S31" s="46">
        <v>8.051602781273047E-2</v>
      </c>
      <c r="T31" s="46">
        <v>7.545089278432783E-2</v>
      </c>
      <c r="U31" s="46">
        <v>8.881729224807336E-2</v>
      </c>
      <c r="V31" s="46">
        <v>0.1527714818697552</v>
      </c>
      <c r="W31" s="46">
        <v>8.9735498170970998E-2</v>
      </c>
      <c r="X31" s="46">
        <v>0.14819707886315731</v>
      </c>
      <c r="Y31" s="46">
        <v>7.1972050641533863E-2</v>
      </c>
      <c r="Z31" s="46">
        <v>0.11536034726503398</v>
      </c>
      <c r="AA31" s="46">
        <v>7.4660027281560723E-2</v>
      </c>
      <c r="AB31" s="46">
        <v>5.9952541436938366E-2</v>
      </c>
      <c r="AC31" s="46">
        <v>1.2312911269199592E-2</v>
      </c>
      <c r="AD31" s="46">
        <v>1.1765104981373142</v>
      </c>
      <c r="AE31" s="46">
        <v>4.9322251199846942E-2</v>
      </c>
      <c r="AF31" s="46">
        <v>5.5152285926892447E-2</v>
      </c>
      <c r="AG31" s="46">
        <v>5.6520364865873834E-2</v>
      </c>
      <c r="AH31" s="46">
        <v>4.8587579134263433E-2</v>
      </c>
      <c r="AI31" s="46">
        <v>7.0598711880205459E-2</v>
      </c>
      <c r="AJ31" s="46">
        <v>3.6241416809942022E-2</v>
      </c>
      <c r="AK31" s="46">
        <v>7.8042756867256924E-2</v>
      </c>
      <c r="AL31" s="46">
        <v>0.16724579577905463</v>
      </c>
      <c r="AM31" s="47">
        <v>7.8999285613667522E-2</v>
      </c>
      <c r="AN31" s="48">
        <f t="shared" si="0"/>
        <v>4.5885899969969435</v>
      </c>
      <c r="AO31" s="48">
        <f t="shared" si="1"/>
        <v>2.162341329206813</v>
      </c>
    </row>
    <row r="32" spans="1:41" s="64" customFormat="1" ht="17" customHeight="1" x14ac:dyDescent="0.2">
      <c r="A32" s="77" t="s">
        <v>29</v>
      </c>
      <c r="B32" s="90" t="s">
        <v>84</v>
      </c>
      <c r="C32" s="46">
        <v>2.5623499247594158E-2</v>
      </c>
      <c r="D32" s="46">
        <v>2.8896803006509049E-2</v>
      </c>
      <c r="E32" s="46">
        <v>3.0804100801170485E-2</v>
      </c>
      <c r="F32" s="46">
        <v>3.0684578870660333E-2</v>
      </c>
      <c r="G32" s="46">
        <v>2.8604131472403517E-2</v>
      </c>
      <c r="H32" s="46">
        <v>4.4808859118068464E-2</v>
      </c>
      <c r="I32" s="46">
        <v>1.8869366399675725E-2</v>
      </c>
      <c r="J32" s="46">
        <v>2.9489332617508378E-2</v>
      </c>
      <c r="K32" s="46">
        <v>3.0943945812926709E-2</v>
      </c>
      <c r="L32" s="46">
        <v>2.4951410681483113E-2</v>
      </c>
      <c r="M32" s="46">
        <v>3.5698740628983892E-2</v>
      </c>
      <c r="N32" s="46">
        <v>2.6791125149915194E-2</v>
      </c>
      <c r="O32" s="46">
        <v>3.3315624611663652E-2</v>
      </c>
      <c r="P32" s="46">
        <v>2.8897727021984041E-2</v>
      </c>
      <c r="Q32" s="46">
        <v>3.4824326088620676E-2</v>
      </c>
      <c r="R32" s="46">
        <v>3.3428619247052489E-2</v>
      </c>
      <c r="S32" s="46">
        <v>3.9722381358968814E-2</v>
      </c>
      <c r="T32" s="46">
        <v>6.57519034952109E-2</v>
      </c>
      <c r="U32" s="46">
        <v>3.2383101823802163E-2</v>
      </c>
      <c r="V32" s="46">
        <v>3.1503069766100594E-2</v>
      </c>
      <c r="W32" s="46">
        <v>3.5909786875757119E-2</v>
      </c>
      <c r="X32" s="46">
        <v>3.9002079980973693E-2</v>
      </c>
      <c r="Y32" s="46">
        <v>8.9680627687201322E-2</v>
      </c>
      <c r="Z32" s="46">
        <v>3.2141728208092309E-2</v>
      </c>
      <c r="AA32" s="46">
        <v>6.2776989744034215E-2</v>
      </c>
      <c r="AB32" s="46">
        <v>9.409325488481575E-2</v>
      </c>
      <c r="AC32" s="46">
        <v>1.6122005817540086E-2</v>
      </c>
      <c r="AD32" s="46">
        <v>3.7472302528444773E-2</v>
      </c>
      <c r="AE32" s="46">
        <v>1.2246716615648672</v>
      </c>
      <c r="AF32" s="46">
        <v>4.980659699133342E-2</v>
      </c>
      <c r="AG32" s="46">
        <v>7.778760494428992E-2</v>
      </c>
      <c r="AH32" s="46">
        <v>3.5336728377072274E-2</v>
      </c>
      <c r="AI32" s="46">
        <v>9.5789676508704652E-2</v>
      </c>
      <c r="AJ32" s="46">
        <v>0.10511632942214816</v>
      </c>
      <c r="AK32" s="46">
        <v>4.7105099782027232E-2</v>
      </c>
      <c r="AL32" s="46">
        <v>3.8258472358128667E-2</v>
      </c>
      <c r="AM32" s="47">
        <v>6.9341463980385501E-2</v>
      </c>
      <c r="AN32" s="48">
        <f t="shared" si="0"/>
        <v>2.8064050568761183</v>
      </c>
      <c r="AO32" s="48">
        <f t="shared" si="1"/>
        <v>1.322498990964494</v>
      </c>
    </row>
    <row r="33" spans="1:41" s="64" customFormat="1" ht="17" customHeight="1" x14ac:dyDescent="0.2">
      <c r="A33" s="77" t="s">
        <v>30</v>
      </c>
      <c r="B33" s="90" t="s">
        <v>85</v>
      </c>
      <c r="C33" s="46">
        <v>1.1406456358990335E-3</v>
      </c>
      <c r="D33" s="46">
        <v>1.1231420229748294E-3</v>
      </c>
      <c r="E33" s="46">
        <v>1.0078740379866559E-3</v>
      </c>
      <c r="F33" s="46">
        <v>6.0747897392708779E-4</v>
      </c>
      <c r="G33" s="46">
        <v>7.7251840885366103E-4</v>
      </c>
      <c r="H33" s="46">
        <v>5.3730240934138601E-4</v>
      </c>
      <c r="I33" s="46">
        <v>7.3100475816850275E-4</v>
      </c>
      <c r="J33" s="46">
        <v>6.270903376335553E-4</v>
      </c>
      <c r="K33" s="46">
        <v>1.4618768283238728E-3</v>
      </c>
      <c r="L33" s="46">
        <v>1.7159826835873627E-3</v>
      </c>
      <c r="M33" s="46">
        <v>1.279750862381463E-3</v>
      </c>
      <c r="N33" s="46">
        <v>1.2704432691196864E-3</v>
      </c>
      <c r="O33" s="46">
        <v>1.4579196110945626E-3</v>
      </c>
      <c r="P33" s="46">
        <v>1.0737237711126984E-3</v>
      </c>
      <c r="Q33" s="46">
        <v>7.5568994270915936E-4</v>
      </c>
      <c r="R33" s="46">
        <v>4.96566420485441E-4</v>
      </c>
      <c r="S33" s="46">
        <v>1.1275742537722143E-3</v>
      </c>
      <c r="T33" s="46">
        <v>7.8492130127780658E-4</v>
      </c>
      <c r="U33" s="46">
        <v>7.3067979071653134E-4</v>
      </c>
      <c r="V33" s="46">
        <v>6.0278106841131691E-4</v>
      </c>
      <c r="W33" s="46">
        <v>1.9698191826393739E-3</v>
      </c>
      <c r="X33" s="46">
        <v>8.8731480594686843E-4</v>
      </c>
      <c r="Y33" s="46">
        <v>1.3366409262388285E-3</v>
      </c>
      <c r="Z33" s="46">
        <v>8.2766222952408469E-4</v>
      </c>
      <c r="AA33" s="46">
        <v>6.9105727177673796E-4</v>
      </c>
      <c r="AB33" s="46">
        <v>1.3352996548452137E-3</v>
      </c>
      <c r="AC33" s="46">
        <v>5.4170763863931883E-4</v>
      </c>
      <c r="AD33" s="46">
        <v>7.6930546102922681E-4</v>
      </c>
      <c r="AE33" s="46">
        <v>7.0330613822287282E-4</v>
      </c>
      <c r="AF33" s="46">
        <v>1.000236543764794</v>
      </c>
      <c r="AG33" s="46">
        <v>6.1177320245563551E-4</v>
      </c>
      <c r="AH33" s="46">
        <v>5.1404971838195216E-4</v>
      </c>
      <c r="AI33" s="46">
        <v>1.5134542092245938E-3</v>
      </c>
      <c r="AJ33" s="46">
        <v>6.1503095745178585E-4</v>
      </c>
      <c r="AK33" s="46">
        <v>6.8036266496589789E-4</v>
      </c>
      <c r="AL33" s="46">
        <v>7.6341225078085896E-4</v>
      </c>
      <c r="AM33" s="47">
        <v>0.10174035001348651</v>
      </c>
      <c r="AN33" s="48">
        <f t="shared" si="0"/>
        <v>1.1350420564781805</v>
      </c>
      <c r="AO33" s="48">
        <f t="shared" si="1"/>
        <v>0.53488072604371728</v>
      </c>
    </row>
    <row r="34" spans="1:41" s="64" customFormat="1" ht="17" customHeight="1" x14ac:dyDescent="0.2">
      <c r="A34" s="77" t="s">
        <v>31</v>
      </c>
      <c r="B34" s="90" t="s">
        <v>86</v>
      </c>
      <c r="C34" s="46">
        <v>5.3642390205543118E-4</v>
      </c>
      <c r="D34" s="46">
        <v>1.1919223040129073E-3</v>
      </c>
      <c r="E34" s="46">
        <v>8.1117581262974997E-4</v>
      </c>
      <c r="F34" s="46">
        <v>5.3107897837808139E-4</v>
      </c>
      <c r="G34" s="46">
        <v>7.3528598257292918E-4</v>
      </c>
      <c r="H34" s="46">
        <v>1.032619263373306E-3</v>
      </c>
      <c r="I34" s="46">
        <v>7.0517022364525192E-4</v>
      </c>
      <c r="J34" s="46">
        <v>7.1218244565419443E-4</v>
      </c>
      <c r="K34" s="46">
        <v>1.2828369905181186E-3</v>
      </c>
      <c r="L34" s="46">
        <v>7.7177516473153998E-4</v>
      </c>
      <c r="M34" s="46">
        <v>8.4021685106177853E-4</v>
      </c>
      <c r="N34" s="46">
        <v>8.6731594338256023E-4</v>
      </c>
      <c r="O34" s="46">
        <v>1.7036906040432452E-3</v>
      </c>
      <c r="P34" s="46">
        <v>9.6396230626829649E-4</v>
      </c>
      <c r="Q34" s="46">
        <v>1.279558957205283E-3</v>
      </c>
      <c r="R34" s="46">
        <v>2.4464541171751483E-3</v>
      </c>
      <c r="S34" s="46">
        <v>2.1496648592665203E-3</v>
      </c>
      <c r="T34" s="46">
        <v>2.5984596629610923E-3</v>
      </c>
      <c r="U34" s="46">
        <v>1.1124491808822863E-3</v>
      </c>
      <c r="V34" s="46">
        <v>6.6486599016398655E-4</v>
      </c>
      <c r="W34" s="46">
        <v>8.0520213948841797E-4</v>
      </c>
      <c r="X34" s="46">
        <v>1.3909666737331238E-3</v>
      </c>
      <c r="Y34" s="46">
        <v>1.0098011369271995E-3</v>
      </c>
      <c r="Z34" s="46">
        <v>7.5242546976330891E-4</v>
      </c>
      <c r="AA34" s="46">
        <v>7.6962445063494278E-4</v>
      </c>
      <c r="AB34" s="46">
        <v>9.5980774146973166E-4</v>
      </c>
      <c r="AC34" s="46">
        <v>1.8027279817963554E-4</v>
      </c>
      <c r="AD34" s="46">
        <v>1.8444254768054742E-3</v>
      </c>
      <c r="AE34" s="46">
        <v>6.5450553918407666E-3</v>
      </c>
      <c r="AF34" s="46">
        <v>5.7309040295393319E-4</v>
      </c>
      <c r="AG34" s="46">
        <v>1.0006616209275065</v>
      </c>
      <c r="AH34" s="46">
        <v>5.8175258229735242E-4</v>
      </c>
      <c r="AI34" s="46">
        <v>7.5962173118352642E-4</v>
      </c>
      <c r="AJ34" s="46">
        <v>1.364163386917713E-3</v>
      </c>
      <c r="AK34" s="46">
        <v>1.1754390214223254E-3</v>
      </c>
      <c r="AL34" s="46">
        <v>8.7213230006762089E-4</v>
      </c>
      <c r="AM34" s="47">
        <v>3.0319510819433616E-3</v>
      </c>
      <c r="AN34" s="48">
        <f t="shared" si="0"/>
        <v>1.0462144622531167</v>
      </c>
      <c r="AO34" s="48">
        <f t="shared" si="1"/>
        <v>0.49302133605843329</v>
      </c>
    </row>
    <row r="35" spans="1:41" s="64" customFormat="1" ht="17" customHeight="1" x14ac:dyDescent="0.2">
      <c r="A35" s="77" t="s">
        <v>32</v>
      </c>
      <c r="B35" s="90" t="s">
        <v>87</v>
      </c>
      <c r="C35" s="46">
        <v>9.8164480709603543E-5</v>
      </c>
      <c r="D35" s="46">
        <v>2.1304853059575076E-4</v>
      </c>
      <c r="E35" s="46">
        <v>9.7314631585655828E-5</v>
      </c>
      <c r="F35" s="46">
        <v>7.1089704372676488E-5</v>
      </c>
      <c r="G35" s="46">
        <v>9.1835067928587591E-5</v>
      </c>
      <c r="H35" s="46">
        <v>8.7177008173296549E-5</v>
      </c>
      <c r="I35" s="46">
        <v>1.3063809213507597E-4</v>
      </c>
      <c r="J35" s="46">
        <v>6.0571701081831485E-5</v>
      </c>
      <c r="K35" s="46">
        <v>1.0070864239105619E-4</v>
      </c>
      <c r="L35" s="46">
        <v>9.6854318137692464E-5</v>
      </c>
      <c r="M35" s="46">
        <v>1.2104273442399381E-4</v>
      </c>
      <c r="N35" s="46">
        <v>7.3486789531982579E-5</v>
      </c>
      <c r="O35" s="46">
        <v>6.3517009815649482E-5</v>
      </c>
      <c r="P35" s="46">
        <v>5.7474147671706493E-5</v>
      </c>
      <c r="Q35" s="46">
        <v>7.0850456878545536E-5</v>
      </c>
      <c r="R35" s="46">
        <v>6.3895478086006314E-5</v>
      </c>
      <c r="S35" s="46">
        <v>7.4535946654547575E-5</v>
      </c>
      <c r="T35" s="46">
        <v>7.8784010001461393E-5</v>
      </c>
      <c r="U35" s="46">
        <v>7.7861475126165495E-5</v>
      </c>
      <c r="V35" s="46">
        <v>1.2397702649120446E-4</v>
      </c>
      <c r="W35" s="46">
        <v>8.2176069898760412E-5</v>
      </c>
      <c r="X35" s="46">
        <v>1.2014837161896818E-4</v>
      </c>
      <c r="Y35" s="46">
        <v>1.8609856157787214E-4</v>
      </c>
      <c r="Z35" s="46">
        <v>9.6203892374192905E-5</v>
      </c>
      <c r="AA35" s="46">
        <v>9.4805992472331746E-5</v>
      </c>
      <c r="AB35" s="46">
        <v>1.9219721044231414E-4</v>
      </c>
      <c r="AC35" s="46">
        <v>3.6759792027552326E-5</v>
      </c>
      <c r="AD35" s="46">
        <v>7.8957363813858777E-4</v>
      </c>
      <c r="AE35" s="46">
        <v>3.9355836850410393E-4</v>
      </c>
      <c r="AF35" s="46">
        <v>7.3734772565710565E-5</v>
      </c>
      <c r="AG35" s="46">
        <v>8.8273277631276272E-5</v>
      </c>
      <c r="AH35" s="46">
        <v>1.0159166360594358</v>
      </c>
      <c r="AI35" s="46">
        <v>9.1694778037809004E-5</v>
      </c>
      <c r="AJ35" s="46">
        <v>8.6177874574357892E-5</v>
      </c>
      <c r="AK35" s="46">
        <v>3.9977120028051384E-4</v>
      </c>
      <c r="AL35" s="46">
        <v>1.3647203908106402E-4</v>
      </c>
      <c r="AM35" s="47">
        <v>2.1392466157842501E-4</v>
      </c>
      <c r="AN35" s="48">
        <f t="shared" si="0"/>
        <v>1.0208510338120322</v>
      </c>
      <c r="AO35" s="48">
        <f t="shared" si="1"/>
        <v>0.48106899566532124</v>
      </c>
    </row>
    <row r="36" spans="1:41" s="64" customFormat="1" ht="17" customHeight="1" x14ac:dyDescent="0.2">
      <c r="A36" s="77" t="s">
        <v>33</v>
      </c>
      <c r="B36" s="90" t="s">
        <v>88</v>
      </c>
      <c r="C36" s="46">
        <v>3.997622836553319E-3</v>
      </c>
      <c r="D36" s="46">
        <v>3.3136930275400535E-3</v>
      </c>
      <c r="E36" s="46">
        <v>3.2039781424777242E-3</v>
      </c>
      <c r="F36" s="46">
        <v>2.3591851566168143E-3</v>
      </c>
      <c r="G36" s="46">
        <v>1.7521232143521955E-3</v>
      </c>
      <c r="H36" s="46">
        <v>2.6745942900348119E-3</v>
      </c>
      <c r="I36" s="46">
        <v>2.0352886227469882E-3</v>
      </c>
      <c r="J36" s="46">
        <v>1.7090321614827168E-3</v>
      </c>
      <c r="K36" s="46">
        <v>1.8289278943490177E-3</v>
      </c>
      <c r="L36" s="46">
        <v>2.374399923798288E-3</v>
      </c>
      <c r="M36" s="46">
        <v>3.8962963571304346E-3</v>
      </c>
      <c r="N36" s="46">
        <v>1.5180090369559707E-3</v>
      </c>
      <c r="O36" s="46">
        <v>3.6046545980327107E-3</v>
      </c>
      <c r="P36" s="46">
        <v>1.658589541782503E-3</v>
      </c>
      <c r="Q36" s="46">
        <v>1.777667196292853E-3</v>
      </c>
      <c r="R36" s="46">
        <v>1.5534719286921582E-3</v>
      </c>
      <c r="S36" s="46">
        <v>1.6451483519538204E-3</v>
      </c>
      <c r="T36" s="46">
        <v>1.4324860430877052E-3</v>
      </c>
      <c r="U36" s="46">
        <v>1.4481435971356628E-3</v>
      </c>
      <c r="V36" s="46">
        <v>2.0992957344514477E-3</v>
      </c>
      <c r="W36" s="46">
        <v>1.9657078597267955E-3</v>
      </c>
      <c r="X36" s="46">
        <v>3.8483722314544022E-3</v>
      </c>
      <c r="Y36" s="46">
        <v>8.2505861286911539E-3</v>
      </c>
      <c r="Z36" s="46">
        <v>2.9968868524965506E-3</v>
      </c>
      <c r="AA36" s="46">
        <v>1.25723129242377E-3</v>
      </c>
      <c r="AB36" s="46">
        <v>4.386937602174251E-3</v>
      </c>
      <c r="AC36" s="46">
        <v>7.5548281546985888E-4</v>
      </c>
      <c r="AD36" s="46">
        <v>2.3892902903000263E-3</v>
      </c>
      <c r="AE36" s="46">
        <v>1.9969131099618624E-3</v>
      </c>
      <c r="AF36" s="46">
        <v>7.2468412664277945E-4</v>
      </c>
      <c r="AG36" s="46">
        <v>4.4370851287206655E-3</v>
      </c>
      <c r="AH36" s="46">
        <v>2.1070117392100419E-3</v>
      </c>
      <c r="AI36" s="46">
        <v>1.0008661739315827</v>
      </c>
      <c r="AJ36" s="46">
        <v>2.7016847026574186E-3</v>
      </c>
      <c r="AK36" s="46">
        <v>3.5241294200380399E-3</v>
      </c>
      <c r="AL36" s="46">
        <v>1.7329376368385109E-3</v>
      </c>
      <c r="AM36" s="47">
        <v>9.4544694826750213E-4</v>
      </c>
      <c r="AN36" s="48">
        <f t="shared" si="0"/>
        <v>1.0907691694721235</v>
      </c>
      <c r="AO36" s="48">
        <f t="shared" si="1"/>
        <v>0.51401743396507138</v>
      </c>
    </row>
    <row r="37" spans="1:41" s="64" customFormat="1" ht="17" customHeight="1" x14ac:dyDescent="0.2">
      <c r="A37" s="77" t="s">
        <v>34</v>
      </c>
      <c r="B37" s="90" t="s">
        <v>89</v>
      </c>
      <c r="C37" s="46">
        <v>8.7540976317510247E-2</v>
      </c>
      <c r="D37" s="46">
        <v>0.11248642780983453</v>
      </c>
      <c r="E37" s="46">
        <v>0.12127044365419017</v>
      </c>
      <c r="F37" s="46">
        <v>0.10779741291152294</v>
      </c>
      <c r="G37" s="46">
        <v>0.10069646182339144</v>
      </c>
      <c r="H37" s="46">
        <v>0.15779505816698933</v>
      </c>
      <c r="I37" s="46">
        <v>7.3977549446297058E-2</v>
      </c>
      <c r="J37" s="46">
        <v>0.12539378266930123</v>
      </c>
      <c r="K37" s="46">
        <v>0.12953551704471158</v>
      </c>
      <c r="L37" s="46">
        <v>8.6262586158626336E-2</v>
      </c>
      <c r="M37" s="46">
        <v>0.14464679760864263</v>
      </c>
      <c r="N37" s="46">
        <v>9.3695756021206042E-2</v>
      </c>
      <c r="O37" s="46">
        <v>0.12735236150398471</v>
      </c>
      <c r="P37" s="46">
        <v>9.8652440833715452E-2</v>
      </c>
      <c r="Q37" s="46">
        <v>0.12143630517470388</v>
      </c>
      <c r="R37" s="46">
        <v>0.1405479773697994</v>
      </c>
      <c r="S37" s="46">
        <v>0.12953477519518622</v>
      </c>
      <c r="T37" s="46">
        <v>0.14422872689590197</v>
      </c>
      <c r="U37" s="46">
        <v>0.13894792879888551</v>
      </c>
      <c r="V37" s="46">
        <v>0.1175890855935551</v>
      </c>
      <c r="W37" s="46">
        <v>0.17070790894504867</v>
      </c>
      <c r="X37" s="46">
        <v>0.14734024885385444</v>
      </c>
      <c r="Y37" s="46">
        <v>0.29327880817601337</v>
      </c>
      <c r="Z37" s="46">
        <v>0.12306829651444709</v>
      </c>
      <c r="AA37" s="46">
        <v>0.12708689473064125</v>
      </c>
      <c r="AB37" s="46">
        <v>0.19302868929543737</v>
      </c>
      <c r="AC37" s="46">
        <v>5.544400793852728E-2</v>
      </c>
      <c r="AD37" s="46">
        <v>0.19873458586426107</v>
      </c>
      <c r="AE37" s="46">
        <v>0.26005124780577055</v>
      </c>
      <c r="AF37" s="46">
        <v>0.13566787288918702</v>
      </c>
      <c r="AG37" s="46">
        <v>0.17162902650783196</v>
      </c>
      <c r="AH37" s="46">
        <v>0.10794658350412072</v>
      </c>
      <c r="AI37" s="46">
        <v>0.14002119846843286</v>
      </c>
      <c r="AJ37" s="46">
        <v>1.2157803267139171</v>
      </c>
      <c r="AK37" s="46">
        <v>0.10340250833748046</v>
      </c>
      <c r="AL37" s="46">
        <v>0.11897693522363313</v>
      </c>
      <c r="AM37" s="47">
        <v>8.6711428126451148E-2</v>
      </c>
      <c r="AN37" s="48">
        <f t="shared" si="0"/>
        <v>6.0082649388930101</v>
      </c>
      <c r="AO37" s="48">
        <f t="shared" si="1"/>
        <v>2.83135333570777</v>
      </c>
    </row>
    <row r="38" spans="1:41" s="64" customFormat="1" ht="17" customHeight="1" x14ac:dyDescent="0.2">
      <c r="A38" s="77" t="s">
        <v>35</v>
      </c>
      <c r="B38" s="90" t="s">
        <v>90</v>
      </c>
      <c r="C38" s="46">
        <v>2.5879395797500414E-3</v>
      </c>
      <c r="D38" s="46">
        <v>1.0744424196645602E-3</v>
      </c>
      <c r="E38" s="46">
        <v>1.6064414554395356E-3</v>
      </c>
      <c r="F38" s="46">
        <v>9.9190630453508842E-4</v>
      </c>
      <c r="G38" s="46">
        <v>9.288863096420882E-4</v>
      </c>
      <c r="H38" s="46">
        <v>1.2723500327854955E-3</v>
      </c>
      <c r="I38" s="46">
        <v>7.1695303098410481E-4</v>
      </c>
      <c r="J38" s="46">
        <v>9.2643567987514119E-4</v>
      </c>
      <c r="K38" s="46">
        <v>1.5853021160473556E-3</v>
      </c>
      <c r="L38" s="46">
        <v>8.1177544922913104E-4</v>
      </c>
      <c r="M38" s="46">
        <v>1.1705380698007028E-3</v>
      </c>
      <c r="N38" s="46">
        <v>8.181622544252724E-4</v>
      </c>
      <c r="O38" s="46">
        <v>1.0140298441978653E-3</v>
      </c>
      <c r="P38" s="46">
        <v>8.1717263716690042E-4</v>
      </c>
      <c r="Q38" s="46">
        <v>1.0129538602247287E-3</v>
      </c>
      <c r="R38" s="46">
        <v>1.2683956076187113E-3</v>
      </c>
      <c r="S38" s="46">
        <v>1.1112127042205301E-3</v>
      </c>
      <c r="T38" s="46">
        <v>1.3965265499324795E-3</v>
      </c>
      <c r="U38" s="46">
        <v>1.0682566006219782E-3</v>
      </c>
      <c r="V38" s="46">
        <v>1.0405349874074397E-3</v>
      </c>
      <c r="W38" s="46">
        <v>1.299505216923355E-3</v>
      </c>
      <c r="X38" s="46">
        <v>1.0632131270917292E-3</v>
      </c>
      <c r="Y38" s="46">
        <v>2.139511267319458E-3</v>
      </c>
      <c r="Z38" s="46">
        <v>8.2248271625715887E-4</v>
      </c>
      <c r="AA38" s="46">
        <v>1.6298893869326596E-3</v>
      </c>
      <c r="AB38" s="46">
        <v>1.6280378296650499E-3</v>
      </c>
      <c r="AC38" s="46">
        <v>1.1624169845233052E-3</v>
      </c>
      <c r="AD38" s="46">
        <v>1.7437497558691431E-3</v>
      </c>
      <c r="AE38" s="46">
        <v>9.8624992726497503E-3</v>
      </c>
      <c r="AF38" s="46">
        <v>1.226424810365428E-3</v>
      </c>
      <c r="AG38" s="46">
        <v>9.8976188082292825E-3</v>
      </c>
      <c r="AH38" s="46">
        <v>2.4315735480689066E-2</v>
      </c>
      <c r="AI38" s="46">
        <v>3.6753361206402816E-3</v>
      </c>
      <c r="AJ38" s="46">
        <v>3.8346536916899049E-3</v>
      </c>
      <c r="AK38" s="46">
        <v>1.0131663751433584</v>
      </c>
      <c r="AL38" s="46">
        <v>1.1834955398743498E-3</v>
      </c>
      <c r="AM38" s="47">
        <v>4.3930854783360875E-3</v>
      </c>
      <c r="AN38" s="48">
        <f t="shared" si="0"/>
        <v>1.1062642461239836</v>
      </c>
      <c r="AO38" s="48">
        <f t="shared" si="1"/>
        <v>0.52131938176722248</v>
      </c>
    </row>
    <row r="39" spans="1:41" s="64" customFormat="1" ht="17" customHeight="1" x14ac:dyDescent="0.2">
      <c r="A39" s="77" t="s">
        <v>36</v>
      </c>
      <c r="B39" s="90" t="s">
        <v>91</v>
      </c>
      <c r="C39" s="46">
        <v>1.5152687307382672E-3</v>
      </c>
      <c r="D39" s="46">
        <v>2.4014807056715183E-3</v>
      </c>
      <c r="E39" s="46">
        <v>2.175074443250827E-3</v>
      </c>
      <c r="F39" s="46">
        <v>2.3474869729976371E-3</v>
      </c>
      <c r="G39" s="46">
        <v>2.0684274727500425E-3</v>
      </c>
      <c r="H39" s="46">
        <v>2.0579416709087918E-3</v>
      </c>
      <c r="I39" s="46">
        <v>1.4098991723808625E-3</v>
      </c>
      <c r="J39" s="46">
        <v>1.2232380235369031E-3</v>
      </c>
      <c r="K39" s="46">
        <v>2.2251872350004713E-3</v>
      </c>
      <c r="L39" s="46">
        <v>1.27402700790667E-3</v>
      </c>
      <c r="M39" s="46">
        <v>2.1392055707533282E-3</v>
      </c>
      <c r="N39" s="46">
        <v>1.4184063462352901E-3</v>
      </c>
      <c r="O39" s="46">
        <v>2.3089029965343822E-3</v>
      </c>
      <c r="P39" s="46">
        <v>2.2029084480991719E-3</v>
      </c>
      <c r="Q39" s="46">
        <v>1.9321133646986589E-3</v>
      </c>
      <c r="R39" s="46">
        <v>3.5071226169826374E-3</v>
      </c>
      <c r="S39" s="46">
        <v>2.4971629600794021E-3</v>
      </c>
      <c r="T39" s="46">
        <v>2.8506840428510261E-3</v>
      </c>
      <c r="U39" s="46">
        <v>1.7987278624571883E-3</v>
      </c>
      <c r="V39" s="46">
        <v>2.2394998048025539E-3</v>
      </c>
      <c r="W39" s="46">
        <v>1.7738582161096854E-3</v>
      </c>
      <c r="X39" s="46">
        <v>1.4108647474330091E-3</v>
      </c>
      <c r="Y39" s="46">
        <v>2.5315728751593406E-3</v>
      </c>
      <c r="Z39" s="46">
        <v>3.7394479862520309E-3</v>
      </c>
      <c r="AA39" s="46">
        <v>2.6432075633938037E-3</v>
      </c>
      <c r="AB39" s="46">
        <v>4.3518795276724616E-3</v>
      </c>
      <c r="AC39" s="46">
        <v>8.632894916004402E-4</v>
      </c>
      <c r="AD39" s="46">
        <v>3.2978528565322058E-3</v>
      </c>
      <c r="AE39" s="46">
        <v>2.7606357803607998E-3</v>
      </c>
      <c r="AF39" s="46">
        <v>3.5504608850258036E-3</v>
      </c>
      <c r="AG39" s="46">
        <v>5.8942184673961779E-3</v>
      </c>
      <c r="AH39" s="46">
        <v>3.3248949246736425E-3</v>
      </c>
      <c r="AI39" s="46">
        <v>5.4338521219168077E-3</v>
      </c>
      <c r="AJ39" s="46">
        <v>2.5040670102379078E-3</v>
      </c>
      <c r="AK39" s="46">
        <v>2.7646375568578609E-3</v>
      </c>
      <c r="AL39" s="46">
        <v>1.0023130936102456</v>
      </c>
      <c r="AM39" s="47">
        <v>1.1712962664361156E-3</v>
      </c>
      <c r="AN39" s="48">
        <f t="shared" si="0"/>
        <v>1.0919218953359393</v>
      </c>
      <c r="AO39" s="48">
        <f t="shared" si="1"/>
        <v>0.51456064806312884</v>
      </c>
    </row>
    <row r="40" spans="1:41" s="64" customFormat="1" ht="17" customHeight="1" x14ac:dyDescent="0.2">
      <c r="A40" s="77" t="s">
        <v>37</v>
      </c>
      <c r="B40" s="90" t="s">
        <v>92</v>
      </c>
      <c r="C40" s="46">
        <v>1.1238696987907961E-2</v>
      </c>
      <c r="D40" s="46">
        <v>1.1066235185874492E-2</v>
      </c>
      <c r="E40" s="46">
        <v>9.9305082651575689E-3</v>
      </c>
      <c r="F40" s="46">
        <v>5.9854453474594369E-3</v>
      </c>
      <c r="G40" s="46">
        <v>7.6115666789397197E-3</v>
      </c>
      <c r="H40" s="46">
        <v>5.2940008530355191E-3</v>
      </c>
      <c r="I40" s="46">
        <v>7.2025357527444695E-3</v>
      </c>
      <c r="J40" s="46">
        <v>6.1786746618756744E-3</v>
      </c>
      <c r="K40" s="46">
        <v>1.4403764140320834E-2</v>
      </c>
      <c r="L40" s="46">
        <v>1.6907450316184437E-2</v>
      </c>
      <c r="M40" s="46">
        <v>1.2609290483966118E-2</v>
      </c>
      <c r="N40" s="46">
        <v>1.2517583456767128E-2</v>
      </c>
      <c r="O40" s="46">
        <v>1.436477397198473E-2</v>
      </c>
      <c r="P40" s="46">
        <v>1.0579320809602973E-2</v>
      </c>
      <c r="Q40" s="46">
        <v>7.4457570481333444E-3</v>
      </c>
      <c r="R40" s="46">
        <v>4.8926321712591519E-3</v>
      </c>
      <c r="S40" s="46">
        <v>1.1109905627722998E-2</v>
      </c>
      <c r="T40" s="46">
        <v>7.7337714595846077E-3</v>
      </c>
      <c r="U40" s="46">
        <v>7.1993338725034068E-3</v>
      </c>
      <c r="V40" s="46">
        <v>5.939157232283371E-3</v>
      </c>
      <c r="W40" s="46">
        <v>1.9408482545241648E-2</v>
      </c>
      <c r="X40" s="46">
        <v>8.7426470790477138E-3</v>
      </c>
      <c r="Y40" s="46">
        <v>1.3169824070553442E-2</v>
      </c>
      <c r="Z40" s="46">
        <v>8.15489466071204E-3</v>
      </c>
      <c r="AA40" s="46">
        <v>6.8089361273605863E-3</v>
      </c>
      <c r="AB40" s="46">
        <v>1.3156608622830711E-2</v>
      </c>
      <c r="AC40" s="46">
        <v>5.3374052511093338E-3</v>
      </c>
      <c r="AD40" s="46">
        <v>7.5799097419381465E-3</v>
      </c>
      <c r="AE40" s="46">
        <v>6.929623301449462E-3</v>
      </c>
      <c r="AF40" s="46">
        <v>2.3306481989068218E-3</v>
      </c>
      <c r="AG40" s="46">
        <v>6.0277560631718926E-3</v>
      </c>
      <c r="AH40" s="46">
        <v>5.0648938108290506E-3</v>
      </c>
      <c r="AI40" s="46">
        <v>1.4911952255130248E-2</v>
      </c>
      <c r="AJ40" s="46">
        <v>6.059854481918499E-3</v>
      </c>
      <c r="AK40" s="46">
        <v>6.7035629583683471E-3</v>
      </c>
      <c r="AL40" s="46">
        <v>7.5218443777418098E-3</v>
      </c>
      <c r="AM40" s="47">
        <v>1.0024401350065617</v>
      </c>
      <c r="AN40" s="62">
        <f t="shared" si="0"/>
        <v>1.3305593828761793</v>
      </c>
      <c r="AO40" s="62">
        <f t="shared" si="1"/>
        <v>0.62701691509593183</v>
      </c>
    </row>
    <row r="41" spans="1:41" s="64" customFormat="1" ht="17" customHeight="1" x14ac:dyDescent="0.2">
      <c r="A41" s="78"/>
      <c r="B41" s="93" t="s">
        <v>125</v>
      </c>
      <c r="C41" s="51">
        <f>SUM(C4:C40)</f>
        <v>2.0513493732453827</v>
      </c>
      <c r="D41" s="51">
        <f t="shared" ref="D41:AM41" si="2">SUM(D4:D40)</f>
        <v>1.8354499005522413</v>
      </c>
      <c r="E41" s="51">
        <f t="shared" si="2"/>
        <v>2.3624887841328439</v>
      </c>
      <c r="F41" s="51">
        <f t="shared" si="2"/>
        <v>2.1557545267418212</v>
      </c>
      <c r="G41" s="51">
        <f t="shared" si="2"/>
        <v>2.2766663769021447</v>
      </c>
      <c r="H41" s="51">
        <f t="shared" si="2"/>
        <v>2.3515840785087576</v>
      </c>
      <c r="I41" s="51">
        <f t="shared" si="2"/>
        <v>2.1133191127407787</v>
      </c>
      <c r="J41" s="51">
        <f t="shared" si="2"/>
        <v>2.1816905676886509</v>
      </c>
      <c r="K41" s="51">
        <f t="shared" si="2"/>
        <v>1.9853445924312108</v>
      </c>
      <c r="L41" s="51">
        <f t="shared" si="2"/>
        <v>2.8226694043509815</v>
      </c>
      <c r="M41" s="51">
        <f t="shared" si="2"/>
        <v>3.3628168664221292</v>
      </c>
      <c r="N41" s="51">
        <f t="shared" si="2"/>
        <v>2.3040637333206653</v>
      </c>
      <c r="O41" s="51">
        <f t="shared" si="2"/>
        <v>2.263369970159316</v>
      </c>
      <c r="P41" s="51">
        <f t="shared" si="2"/>
        <v>2.1182348583348336</v>
      </c>
      <c r="Q41" s="51">
        <f t="shared" si="2"/>
        <v>2.3628098625163863</v>
      </c>
      <c r="R41" s="51">
        <f t="shared" si="2"/>
        <v>2.368190659104116</v>
      </c>
      <c r="S41" s="51">
        <f t="shared" si="2"/>
        <v>2.5876879617185566</v>
      </c>
      <c r="T41" s="51">
        <f t="shared" si="2"/>
        <v>2.5540423382848338</v>
      </c>
      <c r="U41" s="51">
        <f t="shared" si="2"/>
        <v>3.1994964369840533</v>
      </c>
      <c r="V41" s="51">
        <f t="shared" si="2"/>
        <v>2.0966196470529637</v>
      </c>
      <c r="W41" s="51">
        <f t="shared" si="2"/>
        <v>2.0424025812923579</v>
      </c>
      <c r="X41" s="51">
        <f t="shared" si="2"/>
        <v>2.1133305651621885</v>
      </c>
      <c r="Y41" s="51">
        <f t="shared" si="2"/>
        <v>2.1111866928308038</v>
      </c>
      <c r="Z41" s="51">
        <f t="shared" si="2"/>
        <v>1.6922216155447429</v>
      </c>
      <c r="AA41" s="51">
        <f t="shared" si="2"/>
        <v>1.526352402240059</v>
      </c>
      <c r="AB41" s="51">
        <f t="shared" si="2"/>
        <v>1.6551103113900758</v>
      </c>
      <c r="AC41" s="51">
        <f t="shared" si="2"/>
        <v>1.3070077998365206</v>
      </c>
      <c r="AD41" s="51">
        <f t="shared" si="2"/>
        <v>1.9141962399426435</v>
      </c>
      <c r="AE41" s="51">
        <f t="shared" si="2"/>
        <v>1.8288167739292567</v>
      </c>
      <c r="AF41" s="51">
        <f t="shared" si="2"/>
        <v>1.5124820370072953</v>
      </c>
      <c r="AG41" s="51">
        <f t="shared" si="2"/>
        <v>1.6664494848147979</v>
      </c>
      <c r="AH41" s="51">
        <f t="shared" si="2"/>
        <v>1.8192109071285532</v>
      </c>
      <c r="AI41" s="51">
        <f t="shared" si="2"/>
        <v>1.70264892063689</v>
      </c>
      <c r="AJ41" s="51">
        <f t="shared" si="2"/>
        <v>1.7024616560118342</v>
      </c>
      <c r="AK41" s="51">
        <f t="shared" si="2"/>
        <v>1.9086832800762579</v>
      </c>
      <c r="AL41" s="51">
        <f t="shared" si="2"/>
        <v>3.049962187161495</v>
      </c>
      <c r="AM41" s="52">
        <f t="shared" si="2"/>
        <v>1.6095676295943422</v>
      </c>
      <c r="AN41" s="49"/>
      <c r="AO41" s="49"/>
    </row>
    <row r="42" spans="1:41" s="64" customFormat="1" ht="17" customHeight="1" x14ac:dyDescent="0.2">
      <c r="A42" s="78"/>
      <c r="B42" s="93" t="s">
        <v>126</v>
      </c>
      <c r="C42" s="60">
        <f>C41/AVERAGE($C$41:$AM$41)</f>
        <v>0.96668421744239341</v>
      </c>
      <c r="D42" s="60">
        <f t="shared" ref="D42:AM42" si="3">D41/AVERAGE($C$41:$AM$41)</f>
        <v>0.86494308278798504</v>
      </c>
      <c r="E42" s="60">
        <f t="shared" si="3"/>
        <v>1.1133065148686907</v>
      </c>
      <c r="F42" s="60">
        <f t="shared" si="3"/>
        <v>1.0158844245943248</v>
      </c>
      <c r="G42" s="60">
        <f t="shared" si="3"/>
        <v>1.0728632984888415</v>
      </c>
      <c r="H42" s="60">
        <f t="shared" si="3"/>
        <v>1.1081677476941931</v>
      </c>
      <c r="I42" s="60">
        <f t="shared" si="3"/>
        <v>0.99588702897246528</v>
      </c>
      <c r="J42" s="60">
        <f t="shared" si="3"/>
        <v>1.0281066046740517</v>
      </c>
      <c r="K42" s="60">
        <f t="shared" si="3"/>
        <v>0.93557992057273875</v>
      </c>
      <c r="L42" s="60">
        <f t="shared" si="3"/>
        <v>1.3301634523263708</v>
      </c>
      <c r="M42" s="60">
        <f t="shared" si="3"/>
        <v>1.5847042114412651</v>
      </c>
      <c r="N42" s="60">
        <f t="shared" si="3"/>
        <v>1.0857741133870016</v>
      </c>
      <c r="O42" s="60">
        <f t="shared" si="3"/>
        <v>1.066597458688646</v>
      </c>
      <c r="P42" s="60">
        <f t="shared" si="3"/>
        <v>0.9982035401161603</v>
      </c>
      <c r="Q42" s="60">
        <f t="shared" si="3"/>
        <v>1.1134578208383028</v>
      </c>
      <c r="R42" s="60">
        <f t="shared" si="3"/>
        <v>1.1159934840492931</v>
      </c>
      <c r="S42" s="60">
        <f t="shared" si="3"/>
        <v>1.2194300711933277</v>
      </c>
      <c r="T42" s="60">
        <f t="shared" si="3"/>
        <v>1.2035748036393987</v>
      </c>
      <c r="U42" s="60">
        <f t="shared" si="3"/>
        <v>1.5077405876028132</v>
      </c>
      <c r="V42" s="60">
        <f t="shared" si="3"/>
        <v>0.98801752115937536</v>
      </c>
      <c r="W42" s="60">
        <f t="shared" si="3"/>
        <v>0.96246810355631907</v>
      </c>
      <c r="X42" s="60">
        <f t="shared" si="3"/>
        <v>0.99589242584691906</v>
      </c>
      <c r="Y42" s="60">
        <f t="shared" si="3"/>
        <v>0.99488214082478155</v>
      </c>
      <c r="Z42" s="60">
        <f t="shared" si="3"/>
        <v>0.79744774317694578</v>
      </c>
      <c r="AA42" s="60">
        <f t="shared" si="3"/>
        <v>0.71928302255329624</v>
      </c>
      <c r="AB42" s="60">
        <f t="shared" si="3"/>
        <v>0.77995929753091509</v>
      </c>
      <c r="AC42" s="60">
        <f t="shared" si="3"/>
        <v>0.61591839432850015</v>
      </c>
      <c r="AD42" s="60">
        <f t="shared" si="3"/>
        <v>0.90205175109329294</v>
      </c>
      <c r="AE42" s="60">
        <f t="shared" si="3"/>
        <v>0.86181726770140532</v>
      </c>
      <c r="AF42" s="60">
        <f t="shared" si="3"/>
        <v>0.71274670878073709</v>
      </c>
      <c r="AG42" s="60">
        <f t="shared" si="3"/>
        <v>0.78530280465431612</v>
      </c>
      <c r="AH42" s="60">
        <f t="shared" si="3"/>
        <v>0.85729056934752956</v>
      </c>
      <c r="AI42" s="60">
        <f t="shared" si="3"/>
        <v>0.8023615386495756</v>
      </c>
      <c r="AJ42" s="60">
        <f t="shared" si="3"/>
        <v>0.80227329148900528</v>
      </c>
      <c r="AK42" s="60">
        <f t="shared" si="3"/>
        <v>0.89945380685047627</v>
      </c>
      <c r="AL42" s="60">
        <f t="shared" si="3"/>
        <v>1.4372736056465105</v>
      </c>
      <c r="AM42" s="61">
        <f t="shared" si="3"/>
        <v>0.7584976234318388</v>
      </c>
      <c r="AN42" s="49"/>
      <c r="AO42" s="49"/>
    </row>
    <row r="43" spans="1:41" s="64" customFormat="1" ht="17" customHeight="1" x14ac:dyDescent="0.2">
      <c r="A43" s="7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</row>
  </sheetData>
  <mergeCells count="1">
    <mergeCell ref="A2:B3"/>
  </mergeCells>
  <phoneticPr fontId="1"/>
  <pageMargins left="0.7" right="0.7" top="0.75" bottom="0.75" header="0.3" footer="0.3"/>
  <pageSetup paperSize="9" scale="69" fitToWidth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3DA9D-0651-436D-A112-BAB9AC606635}">
  <sheetPr codeName="Sheet8">
    <tabColor rgb="FFFFFFCC"/>
    <pageSetUpPr fitToPage="1"/>
  </sheetPr>
  <dimension ref="A1:L42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4.08984375" defaultRowHeight="20.5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6384" width="14.08984375" style="4"/>
  </cols>
  <sheetData>
    <row r="1" spans="1:12" ht="20.5" customHeight="1" x14ac:dyDescent="0.2">
      <c r="A1" s="25"/>
      <c r="B1" s="2"/>
      <c r="D1" s="3"/>
      <c r="E1" s="3"/>
      <c r="F1" s="3"/>
      <c r="G1" s="3"/>
      <c r="H1" s="3"/>
      <c r="I1" s="12"/>
      <c r="J1" s="8"/>
      <c r="K1" s="4" t="s">
        <v>0</v>
      </c>
    </row>
    <row r="2" spans="1:12" ht="20.5" customHeight="1" x14ac:dyDescent="0.2">
      <c r="A2" s="198" t="s">
        <v>204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3" t="s">
        <v>44</v>
      </c>
      <c r="I2" s="15" t="s">
        <v>47</v>
      </c>
      <c r="J2" s="13" t="s">
        <v>177</v>
      </c>
      <c r="K2" s="15" t="s">
        <v>49</v>
      </c>
    </row>
    <row r="3" spans="1:12" ht="40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26" t="s">
        <v>99</v>
      </c>
      <c r="I3" s="143" t="s">
        <v>100</v>
      </c>
      <c r="J3" s="26" t="s">
        <v>178</v>
      </c>
      <c r="K3" s="143" t="s">
        <v>101</v>
      </c>
    </row>
    <row r="4" spans="1:12" s="64" customFormat="1" ht="17" customHeight="1" x14ac:dyDescent="0.2">
      <c r="A4" s="44" t="s">
        <v>1</v>
      </c>
      <c r="B4" s="90" t="s">
        <v>57</v>
      </c>
      <c r="C4" s="80">
        <f t="array" ref="C4:H40">MMULT(MMULT(B!C4:AM40,I!C4:AM40-M!C4:AM40),X!AO4:AT40)</f>
        <v>4494.5726881255232</v>
      </c>
      <c r="D4" s="80">
        <v>117011.4723064539</v>
      </c>
      <c r="E4" s="80">
        <v>3179.2647337841872</v>
      </c>
      <c r="F4" s="80">
        <v>387.69231938709703</v>
      </c>
      <c r="G4" s="80">
        <v>6628.5757543555746</v>
      </c>
      <c r="H4" s="80">
        <v>718.93586827673619</v>
      </c>
      <c r="I4" s="82">
        <f t="array" ref="I4:I40">MMULT(B!C4:AM40,X!AW4:AW40)</f>
        <v>6669.7596854997801</v>
      </c>
      <c r="J4" s="81">
        <f t="array" ref="J4:J40">MMULT(B!C4:AM40,X!AX4:AX40)</f>
        <v>214472.77464411716</v>
      </c>
      <c r="K4" s="82">
        <f>SUM(C4:J4)</f>
        <v>353563.04799999995</v>
      </c>
      <c r="L4" s="85"/>
    </row>
    <row r="5" spans="1:12" s="64" customFormat="1" ht="17" customHeight="1" x14ac:dyDescent="0.2">
      <c r="A5" s="44" t="s">
        <v>2</v>
      </c>
      <c r="B5" s="90" t="s">
        <v>58</v>
      </c>
      <c r="C5" s="80">
        <v>24.356964266672236</v>
      </c>
      <c r="D5" s="80">
        <v>1360.2519920416914</v>
      </c>
      <c r="E5" s="80">
        <v>158.17102033763803</v>
      </c>
      <c r="F5" s="80">
        <v>53.230439136645153</v>
      </c>
      <c r="G5" s="80">
        <v>249.06597753655575</v>
      </c>
      <c r="H5" s="80">
        <v>12.619840322677732</v>
      </c>
      <c r="I5" s="82">
        <v>1556.8165065497619</v>
      </c>
      <c r="J5" s="81">
        <v>3956.8272598083709</v>
      </c>
      <c r="K5" s="82">
        <f t="shared" ref="K5:K40" si="0">SUM(C5:J5)</f>
        <v>7371.3400000000129</v>
      </c>
      <c r="L5" s="85"/>
    </row>
    <row r="6" spans="1:12" s="64" customFormat="1" ht="17" customHeight="1" x14ac:dyDescent="0.2">
      <c r="A6" s="44" t="s">
        <v>3</v>
      </c>
      <c r="B6" s="90" t="s">
        <v>59</v>
      </c>
      <c r="C6" s="80">
        <v>26780.022676157394</v>
      </c>
      <c r="D6" s="80">
        <v>568230.34203121695</v>
      </c>
      <c r="E6" s="80">
        <v>9645.8680546821433</v>
      </c>
      <c r="F6" s="80">
        <v>216.35300782085719</v>
      </c>
      <c r="G6" s="80">
        <v>4368.4969558930534</v>
      </c>
      <c r="H6" s="80">
        <v>-1356.4357915342873</v>
      </c>
      <c r="I6" s="82">
        <v>43940.450779660088</v>
      </c>
      <c r="J6" s="81">
        <v>1431673.7602861044</v>
      </c>
      <c r="K6" s="82">
        <f t="shared" si="0"/>
        <v>2083498.8580000007</v>
      </c>
      <c r="L6" s="85"/>
    </row>
    <row r="7" spans="1:12" s="64" customFormat="1" ht="17" customHeight="1" x14ac:dyDescent="0.2">
      <c r="A7" s="44" t="s">
        <v>4</v>
      </c>
      <c r="B7" s="90" t="s">
        <v>60</v>
      </c>
      <c r="C7" s="80">
        <v>1006.1721877150742</v>
      </c>
      <c r="D7" s="80">
        <v>28865.380721176589</v>
      </c>
      <c r="E7" s="80">
        <v>1918.8898528255029</v>
      </c>
      <c r="F7" s="80">
        <v>431.93230866881083</v>
      </c>
      <c r="G7" s="80">
        <v>3046.3702232847318</v>
      </c>
      <c r="H7" s="80">
        <v>-430.30593588135008</v>
      </c>
      <c r="I7" s="82">
        <v>31935.962247717136</v>
      </c>
      <c r="J7" s="81">
        <v>160659.9613944935</v>
      </c>
      <c r="K7" s="82">
        <f t="shared" si="0"/>
        <v>227434.36299999998</v>
      </c>
      <c r="L7" s="85"/>
    </row>
    <row r="8" spans="1:12" s="64" customFormat="1" ht="17" customHeight="1" x14ac:dyDescent="0.2">
      <c r="A8" s="44" t="s">
        <v>5</v>
      </c>
      <c r="B8" s="90" t="s">
        <v>61</v>
      </c>
      <c r="C8" s="80">
        <v>3894.1388132860038</v>
      </c>
      <c r="D8" s="80">
        <v>47169.929347191312</v>
      </c>
      <c r="E8" s="80">
        <v>15258.494346154141</v>
      </c>
      <c r="F8" s="80">
        <v>15933.856714126972</v>
      </c>
      <c r="G8" s="80">
        <v>64131.491544553377</v>
      </c>
      <c r="H8" s="80">
        <v>-2450.3299868775744</v>
      </c>
      <c r="I8" s="82">
        <v>34426.490274380587</v>
      </c>
      <c r="J8" s="81">
        <v>433599.71194718539</v>
      </c>
      <c r="K8" s="82">
        <f t="shared" si="0"/>
        <v>611963.78300000029</v>
      </c>
      <c r="L8" s="85"/>
    </row>
    <row r="9" spans="1:12" s="64" customFormat="1" ht="17" customHeight="1" x14ac:dyDescent="0.2">
      <c r="A9" s="44" t="s">
        <v>6</v>
      </c>
      <c r="B9" s="90" t="s">
        <v>62</v>
      </c>
      <c r="C9" s="80">
        <v>5054.200458160024</v>
      </c>
      <c r="D9" s="80">
        <v>74016.290700692669</v>
      </c>
      <c r="E9" s="80">
        <v>91075.394231462938</v>
      </c>
      <c r="F9" s="80">
        <v>1970.0409709263549</v>
      </c>
      <c r="G9" s="80">
        <v>14043.918676906545</v>
      </c>
      <c r="H9" s="80">
        <v>2472.7451541403989</v>
      </c>
      <c r="I9" s="82">
        <v>153660.82734434295</v>
      </c>
      <c r="J9" s="81">
        <v>969934.59646336839</v>
      </c>
      <c r="K9" s="82">
        <f t="shared" si="0"/>
        <v>1312228.0140000002</v>
      </c>
      <c r="L9" s="85"/>
    </row>
    <row r="10" spans="1:12" s="64" customFormat="1" ht="17" customHeight="1" x14ac:dyDescent="0.2">
      <c r="A10" s="44" t="s">
        <v>7</v>
      </c>
      <c r="B10" s="90" t="s">
        <v>63</v>
      </c>
      <c r="C10" s="80">
        <v>3126.0401204350605</v>
      </c>
      <c r="D10" s="80">
        <v>162608.9737957216</v>
      </c>
      <c r="E10" s="80">
        <v>18536.693982762965</v>
      </c>
      <c r="F10" s="80">
        <v>6876.1203537617657</v>
      </c>
      <c r="G10" s="80">
        <v>30156.475386747501</v>
      </c>
      <c r="H10" s="80">
        <v>885.02710190335745</v>
      </c>
      <c r="I10" s="82">
        <v>71625.287567256033</v>
      </c>
      <c r="J10" s="81">
        <v>426512.48269141215</v>
      </c>
      <c r="K10" s="82">
        <f t="shared" si="0"/>
        <v>720327.10100000049</v>
      </c>
      <c r="L10" s="85"/>
    </row>
    <row r="11" spans="1:12" s="64" customFormat="1" ht="17" customHeight="1" x14ac:dyDescent="0.2">
      <c r="A11" s="44" t="s">
        <v>8</v>
      </c>
      <c r="B11" s="90" t="s">
        <v>64</v>
      </c>
      <c r="C11" s="80">
        <v>2128.7156800966923</v>
      </c>
      <c r="D11" s="80">
        <v>68194.770490606446</v>
      </c>
      <c r="E11" s="80">
        <v>12083.891104730676</v>
      </c>
      <c r="F11" s="80">
        <v>7424.9412432172976</v>
      </c>
      <c r="G11" s="80">
        <v>40996.505064395984</v>
      </c>
      <c r="H11" s="80">
        <v>-2301.7786550436467</v>
      </c>
      <c r="I11" s="82">
        <v>411583.5683376115</v>
      </c>
      <c r="J11" s="81">
        <v>1245525.9807343853</v>
      </c>
      <c r="K11" s="82">
        <f t="shared" si="0"/>
        <v>1785636.5940000003</v>
      </c>
      <c r="L11" s="85"/>
    </row>
    <row r="12" spans="1:12" s="64" customFormat="1" ht="17" customHeight="1" x14ac:dyDescent="0.2">
      <c r="A12" s="44" t="s">
        <v>9</v>
      </c>
      <c r="B12" s="90" t="s">
        <v>65</v>
      </c>
      <c r="C12" s="80">
        <v>520.26959752858738</v>
      </c>
      <c r="D12" s="80">
        <v>10543.764864557892</v>
      </c>
      <c r="E12" s="80">
        <v>2781.5331308131758</v>
      </c>
      <c r="F12" s="80">
        <v>17186.938549506496</v>
      </c>
      <c r="G12" s="80">
        <v>54550.590101589827</v>
      </c>
      <c r="H12" s="80">
        <v>-772.76583734716507</v>
      </c>
      <c r="I12" s="82">
        <v>96062.359235052121</v>
      </c>
      <c r="J12" s="81">
        <v>387282.38035829924</v>
      </c>
      <c r="K12" s="82">
        <f t="shared" si="0"/>
        <v>568155.07000000018</v>
      </c>
      <c r="L12" s="85"/>
    </row>
    <row r="13" spans="1:12" s="64" customFormat="1" ht="17" customHeight="1" x14ac:dyDescent="0.2">
      <c r="A13" s="44" t="s">
        <v>10</v>
      </c>
      <c r="B13" s="90" t="s">
        <v>66</v>
      </c>
      <c r="C13" s="80">
        <v>590.89188898729924</v>
      </c>
      <c r="D13" s="80">
        <v>30019.978113089852</v>
      </c>
      <c r="E13" s="80">
        <v>2743.2755446148158</v>
      </c>
      <c r="F13" s="80">
        <v>20196.026325497365</v>
      </c>
      <c r="G13" s="80">
        <v>63865.76002750644</v>
      </c>
      <c r="H13" s="80">
        <v>-15234.671269762286</v>
      </c>
      <c r="I13" s="82">
        <v>704413.29958044167</v>
      </c>
      <c r="J13" s="81">
        <v>2021917.8697896248</v>
      </c>
      <c r="K13" s="82">
        <f t="shared" si="0"/>
        <v>2828512.4299999997</v>
      </c>
      <c r="L13" s="85"/>
    </row>
    <row r="14" spans="1:12" s="64" customFormat="1" ht="17" customHeight="1" x14ac:dyDescent="0.2">
      <c r="A14" s="44" t="s">
        <v>11</v>
      </c>
      <c r="B14" s="90" t="s">
        <v>67</v>
      </c>
      <c r="C14" s="80">
        <v>257.67202623403898</v>
      </c>
      <c r="D14" s="80">
        <v>13111.881272955843</v>
      </c>
      <c r="E14" s="80">
        <v>2326.4589918132492</v>
      </c>
      <c r="F14" s="80">
        <v>3848.5541942460031</v>
      </c>
      <c r="G14" s="80">
        <v>13123.134434260743</v>
      </c>
      <c r="H14" s="80">
        <v>-1612.7271044782049</v>
      </c>
      <c r="I14" s="82">
        <v>169911.9203305502</v>
      </c>
      <c r="J14" s="81">
        <v>426216.94185441849</v>
      </c>
      <c r="K14" s="82">
        <f t="shared" si="0"/>
        <v>627183.83600000036</v>
      </c>
      <c r="L14" s="85"/>
    </row>
    <row r="15" spans="1:12" s="64" customFormat="1" ht="17" customHeight="1" x14ac:dyDescent="0.2">
      <c r="A15" s="44" t="s">
        <v>12</v>
      </c>
      <c r="B15" s="90" t="s">
        <v>68</v>
      </c>
      <c r="C15" s="80">
        <v>2302.0116370859159</v>
      </c>
      <c r="D15" s="80">
        <v>36217.856365219646</v>
      </c>
      <c r="E15" s="80">
        <v>7204.2338388703683</v>
      </c>
      <c r="F15" s="80">
        <v>46113.66702087631</v>
      </c>
      <c r="G15" s="80">
        <v>160767.97540807916</v>
      </c>
      <c r="H15" s="80">
        <v>-4073.2912567783837</v>
      </c>
      <c r="I15" s="82">
        <v>130865.18429416708</v>
      </c>
      <c r="J15" s="81">
        <v>870651.77969247953</v>
      </c>
      <c r="K15" s="82">
        <f t="shared" si="0"/>
        <v>1250049.4169999997</v>
      </c>
      <c r="L15" s="85"/>
    </row>
    <row r="16" spans="1:12" s="64" customFormat="1" ht="17" customHeight="1" x14ac:dyDescent="0.2">
      <c r="A16" s="44" t="s">
        <v>13</v>
      </c>
      <c r="B16" s="90" t="s">
        <v>69</v>
      </c>
      <c r="C16" s="80">
        <v>174.255051226766</v>
      </c>
      <c r="D16" s="80">
        <v>8291.7274866538428</v>
      </c>
      <c r="E16" s="80">
        <v>1740.1996839415606</v>
      </c>
      <c r="F16" s="80">
        <v>6479.9251287765856</v>
      </c>
      <c r="G16" s="80">
        <v>130822.17249655716</v>
      </c>
      <c r="H16" s="80">
        <v>673.79999604396221</v>
      </c>
      <c r="I16" s="82">
        <v>146783.43699622064</v>
      </c>
      <c r="J16" s="81">
        <v>628246.72216057917</v>
      </c>
      <c r="K16" s="82">
        <f t="shared" si="0"/>
        <v>923212.23899999971</v>
      </c>
      <c r="L16" s="85"/>
    </row>
    <row r="17" spans="1:12" s="64" customFormat="1" ht="17" customHeight="1" x14ac:dyDescent="0.2">
      <c r="A17" s="44" t="s">
        <v>14</v>
      </c>
      <c r="B17" s="90" t="s">
        <v>70</v>
      </c>
      <c r="C17" s="80">
        <v>202.87634919311088</v>
      </c>
      <c r="D17" s="80">
        <v>7134.9997254004338</v>
      </c>
      <c r="E17" s="80">
        <v>2164.9796875144525</v>
      </c>
      <c r="F17" s="80">
        <v>1424.5667239315233</v>
      </c>
      <c r="G17" s="80">
        <v>332245.61970579025</v>
      </c>
      <c r="H17" s="80">
        <v>-328.67471384228259</v>
      </c>
      <c r="I17" s="82">
        <v>557008.37943103898</v>
      </c>
      <c r="J17" s="81">
        <v>787770.48809097207</v>
      </c>
      <c r="K17" s="82">
        <f t="shared" si="0"/>
        <v>1687623.2349999985</v>
      </c>
      <c r="L17" s="85"/>
    </row>
    <row r="18" spans="1:12" s="64" customFormat="1" ht="17" customHeight="1" x14ac:dyDescent="0.2">
      <c r="A18" s="44" t="s">
        <v>15</v>
      </c>
      <c r="B18" s="90" t="s">
        <v>71</v>
      </c>
      <c r="C18" s="80">
        <v>292.76098471025665</v>
      </c>
      <c r="D18" s="80">
        <v>6328.5764114905924</v>
      </c>
      <c r="E18" s="80">
        <v>9622.7605241957008</v>
      </c>
      <c r="F18" s="80">
        <v>3395.1602164785018</v>
      </c>
      <c r="G18" s="80">
        <v>38181.02583904007</v>
      </c>
      <c r="H18" s="80">
        <v>-957.22297741472016</v>
      </c>
      <c r="I18" s="82">
        <v>67532.546475330266</v>
      </c>
      <c r="J18" s="81">
        <v>570408.98852616909</v>
      </c>
      <c r="K18" s="82">
        <f t="shared" si="0"/>
        <v>694804.59599999979</v>
      </c>
      <c r="L18" s="85"/>
    </row>
    <row r="19" spans="1:12" s="64" customFormat="1" ht="17" customHeight="1" x14ac:dyDescent="0.2">
      <c r="A19" s="44" t="s">
        <v>16</v>
      </c>
      <c r="B19" s="90" t="s">
        <v>72</v>
      </c>
      <c r="C19" s="80">
        <v>137.51940978984445</v>
      </c>
      <c r="D19" s="80">
        <v>6821.1956168063789</v>
      </c>
      <c r="E19" s="80">
        <v>1669.190467665811</v>
      </c>
      <c r="F19" s="80">
        <v>746.64458990266462</v>
      </c>
      <c r="G19" s="80">
        <v>7987.7732336074769</v>
      </c>
      <c r="H19" s="80">
        <v>320.63260978362985</v>
      </c>
      <c r="I19" s="82">
        <v>178875.6090193188</v>
      </c>
      <c r="J19" s="81">
        <v>290848.46905312547</v>
      </c>
      <c r="K19" s="82">
        <f t="shared" si="0"/>
        <v>487407.0340000001</v>
      </c>
      <c r="L19" s="85"/>
    </row>
    <row r="20" spans="1:12" s="64" customFormat="1" ht="17" customHeight="1" x14ac:dyDescent="0.2">
      <c r="A20" s="44" t="s">
        <v>17</v>
      </c>
      <c r="B20" s="90" t="s">
        <v>73</v>
      </c>
      <c r="C20" s="80">
        <v>3369.6291069075664</v>
      </c>
      <c r="D20" s="80">
        <v>176320.92723800105</v>
      </c>
      <c r="E20" s="80">
        <v>3694.5703691277608</v>
      </c>
      <c r="F20" s="80">
        <v>14374.309375762439</v>
      </c>
      <c r="G20" s="80">
        <v>236996.80480500046</v>
      </c>
      <c r="H20" s="80">
        <v>-1247.2966168077139</v>
      </c>
      <c r="I20" s="82">
        <v>1100545.297244184</v>
      </c>
      <c r="J20" s="81">
        <v>1147820.7234778227</v>
      </c>
      <c r="K20" s="82">
        <f t="shared" si="0"/>
        <v>2681874.964999998</v>
      </c>
      <c r="L20" s="85"/>
    </row>
    <row r="21" spans="1:12" s="64" customFormat="1" ht="17" customHeight="1" x14ac:dyDescent="0.2">
      <c r="A21" s="44" t="s">
        <v>18</v>
      </c>
      <c r="B21" s="90" t="s">
        <v>74</v>
      </c>
      <c r="C21" s="80">
        <v>125.70939431142072</v>
      </c>
      <c r="D21" s="80">
        <v>11012.349952684128</v>
      </c>
      <c r="E21" s="80">
        <v>134.90856565481414</v>
      </c>
      <c r="F21" s="80">
        <v>2036.2946222953901</v>
      </c>
      <c r="G21" s="80">
        <v>13245.745159411959</v>
      </c>
      <c r="H21" s="80">
        <v>14.062654079012924</v>
      </c>
      <c r="I21" s="82">
        <v>42239.752853149868</v>
      </c>
      <c r="J21" s="81">
        <v>47111.24179841335</v>
      </c>
      <c r="K21" s="82">
        <f t="shared" si="0"/>
        <v>115920.06499999994</v>
      </c>
      <c r="L21" s="85"/>
    </row>
    <row r="22" spans="1:12" s="64" customFormat="1" ht="17" customHeight="1" x14ac:dyDescent="0.2">
      <c r="A22" s="44" t="s">
        <v>19</v>
      </c>
      <c r="B22" s="90" t="s">
        <v>75</v>
      </c>
      <c r="C22" s="80">
        <v>998.52022523619257</v>
      </c>
      <c r="D22" s="80">
        <v>528144.06153495272</v>
      </c>
      <c r="E22" s="80">
        <v>13537.049512739872</v>
      </c>
      <c r="F22" s="80">
        <v>20180.358793252144</v>
      </c>
      <c r="G22" s="80">
        <v>273873.90059504827</v>
      </c>
      <c r="H22" s="80">
        <v>-6758.6788947816967</v>
      </c>
      <c r="I22" s="82">
        <v>8642296.962094279</v>
      </c>
      <c r="J22" s="81">
        <v>6795754.4661392793</v>
      </c>
      <c r="K22" s="82">
        <f t="shared" si="0"/>
        <v>16268026.640000006</v>
      </c>
      <c r="L22" s="85"/>
    </row>
    <row r="23" spans="1:12" s="64" customFormat="1" ht="17" customHeight="1" x14ac:dyDescent="0.2">
      <c r="A23" s="44" t="s">
        <v>20</v>
      </c>
      <c r="B23" s="90" t="s">
        <v>76</v>
      </c>
      <c r="C23" s="80">
        <v>5943.4434755478651</v>
      </c>
      <c r="D23" s="80">
        <v>85721.343393905423</v>
      </c>
      <c r="E23" s="80">
        <v>16284.373732067537</v>
      </c>
      <c r="F23" s="80">
        <v>3410.472719385602</v>
      </c>
      <c r="G23" s="80">
        <v>45450.951473888883</v>
      </c>
      <c r="H23" s="80">
        <v>-1935.7443766506467</v>
      </c>
      <c r="I23" s="82">
        <v>36789.205130411763</v>
      </c>
      <c r="J23" s="81">
        <v>406055.1884514438</v>
      </c>
      <c r="K23" s="82">
        <f t="shared" si="0"/>
        <v>597719.23400000017</v>
      </c>
      <c r="L23" s="85"/>
    </row>
    <row r="24" spans="1:12" s="64" customFormat="1" ht="17" customHeight="1" x14ac:dyDescent="0.2">
      <c r="A24" s="44" t="s">
        <v>21</v>
      </c>
      <c r="B24" s="90" t="s">
        <v>77</v>
      </c>
      <c r="C24" s="80">
        <v>2580.0254290731609</v>
      </c>
      <c r="D24" s="80">
        <v>123284.6514027738</v>
      </c>
      <c r="E24" s="80">
        <v>34665.423355411185</v>
      </c>
      <c r="F24" s="80">
        <v>887820.52125602437</v>
      </c>
      <c r="G24" s="80">
        <v>2610975.6504185116</v>
      </c>
      <c r="H24" s="80">
        <v>-73.523291286102136</v>
      </c>
      <c r="I24" s="82">
        <v>42203.586595499044</v>
      </c>
      <c r="J24" s="81">
        <v>117438.52983399398</v>
      </c>
      <c r="K24" s="82">
        <f t="shared" si="0"/>
        <v>3818894.8650000012</v>
      </c>
      <c r="L24" s="85"/>
    </row>
    <row r="25" spans="1:12" s="64" customFormat="1" ht="17" customHeight="1" x14ac:dyDescent="0.2">
      <c r="A25" s="44" t="s">
        <v>22</v>
      </c>
      <c r="B25" s="90" t="s">
        <v>176</v>
      </c>
      <c r="C25" s="80">
        <v>10543.116959691597</v>
      </c>
      <c r="D25" s="80">
        <v>549076.02087254112</v>
      </c>
      <c r="E25" s="80">
        <v>62439.80257557951</v>
      </c>
      <c r="F25" s="80">
        <v>8751.1602549428899</v>
      </c>
      <c r="G25" s="80">
        <v>63451.347855869448</v>
      </c>
      <c r="H25" s="80">
        <v>-762.60956372987425</v>
      </c>
      <c r="I25" s="82">
        <v>185963.64478026683</v>
      </c>
      <c r="J25" s="81">
        <v>732604.19226483873</v>
      </c>
      <c r="K25" s="82">
        <f t="shared" si="0"/>
        <v>1612066.6760000002</v>
      </c>
      <c r="L25" s="85"/>
    </row>
    <row r="26" spans="1:12" s="64" customFormat="1" ht="17" customHeight="1" x14ac:dyDescent="0.2">
      <c r="A26" s="44" t="s">
        <v>23</v>
      </c>
      <c r="B26" s="90" t="s">
        <v>78</v>
      </c>
      <c r="C26" s="80">
        <v>3237.0061057721</v>
      </c>
      <c r="D26" s="80">
        <v>171029.03273971929</v>
      </c>
      <c r="E26" s="80">
        <v>16415.620621610164</v>
      </c>
      <c r="F26" s="80">
        <v>2063.9462171765585</v>
      </c>
      <c r="G26" s="80">
        <v>20558.626781409883</v>
      </c>
      <c r="H26" s="80">
        <v>8.2446548662360968</v>
      </c>
      <c r="I26" s="82">
        <v>14206.330625056731</v>
      </c>
      <c r="J26" s="81">
        <v>49042.051254389124</v>
      </c>
      <c r="K26" s="82">
        <f t="shared" si="0"/>
        <v>276560.85900000011</v>
      </c>
      <c r="L26" s="85"/>
    </row>
    <row r="27" spans="1:12" s="64" customFormat="1" ht="17" customHeight="1" x14ac:dyDescent="0.2">
      <c r="A27" s="44" t="s">
        <v>24</v>
      </c>
      <c r="B27" s="90" t="s">
        <v>79</v>
      </c>
      <c r="C27" s="80">
        <v>1661.7525067578504</v>
      </c>
      <c r="D27" s="80">
        <v>24583.137896265369</v>
      </c>
      <c r="E27" s="80">
        <v>41205.890395886949</v>
      </c>
      <c r="F27" s="80">
        <v>1044.1132194617257</v>
      </c>
      <c r="G27" s="80">
        <v>7334.5571350175942</v>
      </c>
      <c r="H27" s="80">
        <v>10.809476442023916</v>
      </c>
      <c r="I27" s="82">
        <v>6134.7280445348579</v>
      </c>
      <c r="J27" s="81">
        <v>307759.35832563357</v>
      </c>
      <c r="K27" s="82">
        <f t="shared" si="0"/>
        <v>389734.34699999995</v>
      </c>
      <c r="L27" s="85"/>
    </row>
    <row r="28" spans="1:12" s="64" customFormat="1" ht="17" customHeight="1" x14ac:dyDescent="0.2">
      <c r="A28" s="44" t="s">
        <v>25</v>
      </c>
      <c r="B28" s="90" t="s">
        <v>80</v>
      </c>
      <c r="C28" s="80">
        <v>122373.95612548677</v>
      </c>
      <c r="D28" s="80">
        <v>2895425.368618452</v>
      </c>
      <c r="E28" s="80">
        <v>157116.63928875385</v>
      </c>
      <c r="F28" s="80">
        <v>62877.341660060505</v>
      </c>
      <c r="G28" s="80">
        <v>604187.60121956922</v>
      </c>
      <c r="H28" s="80">
        <v>9955.8803590906828</v>
      </c>
      <c r="I28" s="82">
        <v>957964.86689151591</v>
      </c>
      <c r="J28" s="81">
        <v>2660437.7428370677</v>
      </c>
      <c r="K28" s="82">
        <f t="shared" si="0"/>
        <v>7470339.3969999962</v>
      </c>
      <c r="L28" s="85"/>
    </row>
    <row r="29" spans="1:12" s="64" customFormat="1" ht="17" customHeight="1" x14ac:dyDescent="0.2">
      <c r="A29" s="44" t="s">
        <v>26</v>
      </c>
      <c r="B29" s="90" t="s">
        <v>81</v>
      </c>
      <c r="C29" s="80">
        <v>7771.8561039345786</v>
      </c>
      <c r="D29" s="80">
        <v>1108182.5580488148</v>
      </c>
      <c r="E29" s="80">
        <v>61064.557478685892</v>
      </c>
      <c r="F29" s="80">
        <v>13891.527307743767</v>
      </c>
      <c r="G29" s="80">
        <v>90772.487238962436</v>
      </c>
      <c r="H29" s="80">
        <v>27.619318058559422</v>
      </c>
      <c r="I29" s="82">
        <v>180026.32403273424</v>
      </c>
      <c r="J29" s="81">
        <v>445984.21447106625</v>
      </c>
      <c r="K29" s="82">
        <f t="shared" si="0"/>
        <v>1907721.1440000003</v>
      </c>
      <c r="L29" s="85"/>
    </row>
    <row r="30" spans="1:12" s="64" customFormat="1" ht="17" customHeight="1" x14ac:dyDescent="0.2">
      <c r="A30" s="44" t="s">
        <v>27</v>
      </c>
      <c r="B30" s="90" t="s">
        <v>82</v>
      </c>
      <c r="C30" s="80">
        <v>16773.589015147161</v>
      </c>
      <c r="D30" s="80">
        <v>4161102.887288868</v>
      </c>
      <c r="E30" s="80">
        <v>90043.346526922833</v>
      </c>
      <c r="F30" s="80">
        <v>12357.15168212605</v>
      </c>
      <c r="G30" s="80">
        <v>318952.4526734596</v>
      </c>
      <c r="H30" s="80">
        <v>343.63628368679747</v>
      </c>
      <c r="I30" s="82">
        <v>90287.122689477517</v>
      </c>
      <c r="J30" s="81">
        <v>516239.55084031005</v>
      </c>
      <c r="K30" s="82">
        <f t="shared" si="0"/>
        <v>5206099.7369999969</v>
      </c>
      <c r="L30" s="85"/>
    </row>
    <row r="31" spans="1:12" s="64" customFormat="1" ht="17" customHeight="1" x14ac:dyDescent="0.2">
      <c r="A31" s="44" t="s">
        <v>28</v>
      </c>
      <c r="B31" s="90" t="s">
        <v>83</v>
      </c>
      <c r="C31" s="80">
        <v>39019.934055674174</v>
      </c>
      <c r="D31" s="80">
        <v>949476.29364421254</v>
      </c>
      <c r="E31" s="80">
        <v>130345.61818414798</v>
      </c>
      <c r="F31" s="80">
        <v>45703.492914943854</v>
      </c>
      <c r="G31" s="80">
        <v>260755.45725718603</v>
      </c>
      <c r="H31" s="80">
        <v>4061.7968879951959</v>
      </c>
      <c r="I31" s="82">
        <v>570360.97067818802</v>
      </c>
      <c r="J31" s="81">
        <v>1840395.5193776533</v>
      </c>
      <c r="K31" s="82">
        <f t="shared" si="0"/>
        <v>3840119.0830000015</v>
      </c>
      <c r="L31" s="85"/>
    </row>
    <row r="32" spans="1:12" s="64" customFormat="1" ht="17" customHeight="1" x14ac:dyDescent="0.2">
      <c r="A32" s="44" t="s">
        <v>29</v>
      </c>
      <c r="B32" s="90" t="s">
        <v>84</v>
      </c>
      <c r="C32" s="80">
        <v>13642.017680337223</v>
      </c>
      <c r="D32" s="80">
        <v>693531.59556693828</v>
      </c>
      <c r="E32" s="80">
        <v>77337.072742706368</v>
      </c>
      <c r="F32" s="80">
        <v>31769.660105171661</v>
      </c>
      <c r="G32" s="80">
        <v>494231.56281696254</v>
      </c>
      <c r="H32" s="80">
        <v>-890.91583270688966</v>
      </c>
      <c r="I32" s="82">
        <v>130517.71144797769</v>
      </c>
      <c r="J32" s="81">
        <v>1157706.702472613</v>
      </c>
      <c r="K32" s="82">
        <f t="shared" si="0"/>
        <v>2597845.4069999997</v>
      </c>
      <c r="L32" s="85"/>
    </row>
    <row r="33" spans="1:12" s="64" customFormat="1" ht="17" customHeight="1" x14ac:dyDescent="0.2">
      <c r="A33" s="44" t="s">
        <v>30</v>
      </c>
      <c r="B33" s="90" t="s">
        <v>85</v>
      </c>
      <c r="C33" s="80">
        <v>143.3518013361587</v>
      </c>
      <c r="D33" s="80">
        <v>76315.300568781313</v>
      </c>
      <c r="E33" s="80">
        <v>1458803.4903987846</v>
      </c>
      <c r="F33" s="80">
        <v>1015.2040463213416</v>
      </c>
      <c r="G33" s="80">
        <v>4074.2498041531703</v>
      </c>
      <c r="H33" s="80">
        <v>-10.040696338579114</v>
      </c>
      <c r="I33" s="82">
        <v>28142.360712245187</v>
      </c>
      <c r="J33" s="81">
        <v>6934.7513647166943</v>
      </c>
      <c r="K33" s="82">
        <f t="shared" si="0"/>
        <v>1575418.6679999998</v>
      </c>
      <c r="L33" s="85"/>
    </row>
    <row r="34" spans="1:12" s="64" customFormat="1" ht="17" customHeight="1" x14ac:dyDescent="0.2">
      <c r="A34" s="44" t="s">
        <v>31</v>
      </c>
      <c r="B34" s="90" t="s">
        <v>86</v>
      </c>
      <c r="C34" s="80">
        <v>325.99705612744094</v>
      </c>
      <c r="D34" s="80">
        <v>585992.63114331663</v>
      </c>
      <c r="E34" s="80">
        <v>828455.63974856876</v>
      </c>
      <c r="F34" s="80">
        <v>67419.703066170288</v>
      </c>
      <c r="G34" s="80">
        <v>1673184.1511713066</v>
      </c>
      <c r="H34" s="80">
        <v>-3.7635260049671286</v>
      </c>
      <c r="I34" s="82">
        <v>31942.675981010674</v>
      </c>
      <c r="J34" s="81">
        <v>376239.91835950478</v>
      </c>
      <c r="K34" s="82">
        <f t="shared" si="0"/>
        <v>3563556.9530000007</v>
      </c>
      <c r="L34" s="85"/>
    </row>
    <row r="35" spans="1:12" s="64" customFormat="1" ht="17" customHeight="1" x14ac:dyDescent="0.2">
      <c r="A35" s="44" t="s">
        <v>32</v>
      </c>
      <c r="B35" s="90" t="s">
        <v>87</v>
      </c>
      <c r="C35" s="80">
        <v>44787.664088934216</v>
      </c>
      <c r="D35" s="80">
        <v>942966.6057791108</v>
      </c>
      <c r="E35" s="80">
        <v>2808246.384324627</v>
      </c>
      <c r="F35" s="80">
        <v>46.438548337429026</v>
      </c>
      <c r="G35" s="80">
        <v>381.94186724647454</v>
      </c>
      <c r="H35" s="80">
        <v>2.4612048019596986</v>
      </c>
      <c r="I35" s="82">
        <v>526.22210610621414</v>
      </c>
      <c r="J35" s="81">
        <v>15916.660080836793</v>
      </c>
      <c r="K35" s="82">
        <f t="shared" si="0"/>
        <v>3812874.3780000005</v>
      </c>
      <c r="L35" s="85"/>
    </row>
    <row r="36" spans="1:12" s="64" customFormat="1" ht="17" customHeight="1" x14ac:dyDescent="0.2">
      <c r="A36" s="44" t="s">
        <v>33</v>
      </c>
      <c r="B36" s="90" t="s">
        <v>88</v>
      </c>
      <c r="C36" s="80">
        <v>837.56607407416777</v>
      </c>
      <c r="D36" s="80">
        <v>165447.40095571225</v>
      </c>
      <c r="E36" s="80">
        <v>7043.3416563405754</v>
      </c>
      <c r="F36" s="80">
        <v>1367.9874502515604</v>
      </c>
      <c r="G36" s="80">
        <v>10939.552327430361</v>
      </c>
      <c r="H36" s="80">
        <v>-4.2067892068872625</v>
      </c>
      <c r="I36" s="82">
        <v>6726.4162426184284</v>
      </c>
      <c r="J36" s="81">
        <v>42418.518082779628</v>
      </c>
      <c r="K36" s="82">
        <f t="shared" si="0"/>
        <v>234776.57600000009</v>
      </c>
      <c r="L36" s="85"/>
    </row>
    <row r="37" spans="1:12" s="64" customFormat="1" ht="17" customHeight="1" x14ac:dyDescent="0.2">
      <c r="A37" s="44" t="s">
        <v>34</v>
      </c>
      <c r="B37" s="90" t="s">
        <v>89</v>
      </c>
      <c r="C37" s="80">
        <v>34491.71299553549</v>
      </c>
      <c r="D37" s="80">
        <v>1174559.4230683045</v>
      </c>
      <c r="E37" s="80">
        <v>377353.0490138678</v>
      </c>
      <c r="F37" s="80">
        <v>111662.74499444407</v>
      </c>
      <c r="G37" s="80">
        <v>703965.04708908836</v>
      </c>
      <c r="H37" s="80">
        <v>237.3739126590753</v>
      </c>
      <c r="I37" s="82">
        <v>698078.58273790893</v>
      </c>
      <c r="J37" s="81">
        <v>1622004.6641881894</v>
      </c>
      <c r="K37" s="82">
        <f t="shared" si="0"/>
        <v>4722352.5979999974</v>
      </c>
      <c r="L37" s="85"/>
    </row>
    <row r="38" spans="1:12" s="64" customFormat="1" ht="17" customHeight="1" x14ac:dyDescent="0.2">
      <c r="A38" s="44" t="s">
        <v>35</v>
      </c>
      <c r="B38" s="90" t="s">
        <v>90</v>
      </c>
      <c r="C38" s="80">
        <v>243489.08025775864</v>
      </c>
      <c r="D38" s="80">
        <v>1593349.9582035833</v>
      </c>
      <c r="E38" s="80">
        <v>52084.450516873214</v>
      </c>
      <c r="F38" s="80">
        <v>1053.3881864479997</v>
      </c>
      <c r="G38" s="80">
        <v>21913.64598907551</v>
      </c>
      <c r="H38" s="80">
        <v>0.79153611977394345</v>
      </c>
      <c r="I38" s="82">
        <v>30642.818393351921</v>
      </c>
      <c r="J38" s="81">
        <v>638412.43091679004</v>
      </c>
      <c r="K38" s="82">
        <f t="shared" si="0"/>
        <v>2580946.5640000007</v>
      </c>
      <c r="L38" s="85"/>
    </row>
    <row r="39" spans="1:12" s="64" customFormat="1" ht="17" customHeight="1" x14ac:dyDescent="0.2">
      <c r="A39" s="44" t="s">
        <v>36</v>
      </c>
      <c r="B39" s="90" t="s">
        <v>91</v>
      </c>
      <c r="C39" s="80">
        <v>996.13078359203405</v>
      </c>
      <c r="D39" s="80">
        <v>25822.556591792723</v>
      </c>
      <c r="E39" s="80">
        <v>16872.165862923168</v>
      </c>
      <c r="F39" s="80">
        <v>1515.296706800314</v>
      </c>
      <c r="G39" s="80">
        <v>15332.545285207641</v>
      </c>
      <c r="H39" s="80">
        <v>14.860923228956841</v>
      </c>
      <c r="I39" s="82">
        <v>10607.015477135046</v>
      </c>
      <c r="J39" s="81">
        <v>28835.509369320105</v>
      </c>
      <c r="K39" s="82">
        <f t="shared" si="0"/>
        <v>99996.080999999991</v>
      </c>
      <c r="L39" s="85"/>
    </row>
    <row r="40" spans="1:12" s="64" customFormat="1" ht="17" customHeight="1" x14ac:dyDescent="0.2">
      <c r="A40" s="44" t="s">
        <v>37</v>
      </c>
      <c r="B40" s="90" t="s">
        <v>92</v>
      </c>
      <c r="C40" s="80">
        <v>1412.4346836412878</v>
      </c>
      <c r="D40" s="80">
        <v>46568.101383433997</v>
      </c>
      <c r="E40" s="80">
        <v>10086.301344015093</v>
      </c>
      <c r="F40" s="80">
        <v>10002.730294506277</v>
      </c>
      <c r="G40" s="80">
        <v>40143.281629996054</v>
      </c>
      <c r="H40" s="80">
        <v>-98.93023752985826</v>
      </c>
      <c r="I40" s="82">
        <v>277284.59621032188</v>
      </c>
      <c r="J40" s="81">
        <v>68327.591691615366</v>
      </c>
      <c r="K40" s="82">
        <f t="shared" si="0"/>
        <v>453726.10700000008</v>
      </c>
      <c r="L40" s="85"/>
    </row>
    <row r="41" spans="1:12" s="64" customFormat="1" ht="17" customHeight="1" x14ac:dyDescent="0.2">
      <c r="A41" s="50"/>
      <c r="B41" s="93" t="s">
        <v>127</v>
      </c>
      <c r="C41" s="83">
        <f>SUM(C4:C40)</f>
        <v>605510.9704578754</v>
      </c>
      <c r="D41" s="83">
        <f t="shared" ref="D41:K41" si="1">SUM(D4:D40)</f>
        <v>17273839.597133439</v>
      </c>
      <c r="E41" s="83">
        <f t="shared" si="1"/>
        <v>6445338.995411464</v>
      </c>
      <c r="F41" s="83">
        <f t="shared" si="1"/>
        <v>1433049.4935278874</v>
      </c>
      <c r="G41" s="83">
        <f t="shared" si="1"/>
        <v>8475886.5114239082</v>
      </c>
      <c r="H41" s="83">
        <f t="shared" si="1"/>
        <v>-21542.615572504092</v>
      </c>
      <c r="I41" s="87">
        <f t="shared" si="1"/>
        <v>15890339.089073116</v>
      </c>
      <c r="J41" s="84">
        <f t="shared" si="1"/>
        <v>29893119.260544814</v>
      </c>
      <c r="K41" s="84">
        <f t="shared" si="1"/>
        <v>79995541.302000001</v>
      </c>
      <c r="L41" s="86">
        <f>SUM(C41:J41)</f>
        <v>79995541.301999986</v>
      </c>
    </row>
    <row r="42" spans="1:12" s="64" customFormat="1" ht="17" customHeight="1" x14ac:dyDescent="0.2">
      <c r="A42" s="63"/>
      <c r="C42" s="85"/>
      <c r="D42" s="85"/>
      <c r="E42" s="85"/>
      <c r="F42" s="85"/>
      <c r="G42" s="85"/>
      <c r="H42" s="85"/>
      <c r="I42" s="85"/>
      <c r="J42" s="85"/>
      <c r="K42" s="85"/>
      <c r="L42" s="86">
        <f>X!$BI$41</f>
        <v>79995541.302000016</v>
      </c>
    </row>
  </sheetData>
  <mergeCells count="1">
    <mergeCell ref="A2:B3"/>
  </mergeCells>
  <phoneticPr fontId="1"/>
  <pageMargins left="0.7" right="0.7" top="0.75" bottom="0.75" header="0.3" footer="0.3"/>
  <pageSetup paperSize="9" scale="69" fitToWidth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411EE-E1CA-4692-9696-A156E737217D}">
  <sheetPr codeName="Sheet9">
    <tabColor rgb="FFFFFFCC"/>
    <pageSetUpPr fitToPage="1"/>
  </sheetPr>
  <dimension ref="A1:K80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ColWidth="15.26953125" defaultRowHeight="19" customHeight="1" x14ac:dyDescent="0.2"/>
  <cols>
    <col min="1" max="1" width="6.6328125" style="5" customWidth="1"/>
    <col min="2" max="2" width="30.6328125" style="4" customWidth="1"/>
    <col min="3" max="12" width="12.6328125" style="4" customWidth="1"/>
    <col min="13" max="13" width="13.6328125" style="4" customWidth="1"/>
    <col min="14" max="16384" width="15.26953125" style="4"/>
  </cols>
  <sheetData>
    <row r="1" spans="1:11" ht="28.5" customHeight="1" x14ac:dyDescent="0.2">
      <c r="A1" s="25"/>
      <c r="B1" s="2"/>
      <c r="D1" s="3"/>
      <c r="E1" s="3"/>
      <c r="F1" s="3"/>
      <c r="G1" s="3"/>
      <c r="H1" s="3"/>
      <c r="I1" s="12"/>
      <c r="J1" s="8"/>
    </row>
    <row r="2" spans="1:11" ht="19" customHeight="1" x14ac:dyDescent="0.2">
      <c r="A2" s="198" t="s">
        <v>205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4" t="s">
        <v>44</v>
      </c>
      <c r="I2" s="15" t="s">
        <v>47</v>
      </c>
      <c r="J2" s="13" t="s">
        <v>177</v>
      </c>
      <c r="K2" s="15" t="s">
        <v>49</v>
      </c>
    </row>
    <row r="3" spans="1:11" ht="31.5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146" t="s">
        <v>99</v>
      </c>
      <c r="I3" s="143" t="s">
        <v>100</v>
      </c>
      <c r="J3" s="26" t="s">
        <v>178</v>
      </c>
      <c r="K3" s="143" t="s">
        <v>101</v>
      </c>
    </row>
    <row r="4" spans="1:11" s="64" customFormat="1" ht="17" customHeight="1" x14ac:dyDescent="0.2">
      <c r="A4" s="44" t="s">
        <v>1</v>
      </c>
      <c r="B4" s="90" t="s">
        <v>57</v>
      </c>
      <c r="C4" s="46">
        <f>生誘!C4/X!AO$41</f>
        <v>6.6298863153530074E-3</v>
      </c>
      <c r="D4" s="46">
        <f>生誘!D4/X!AP$41</f>
        <v>6.3334451633208231E-3</v>
      </c>
      <c r="E4" s="46">
        <f>生誘!E4/X!AQ$41</f>
        <v>6.0203014460808986E-4</v>
      </c>
      <c r="F4" s="46">
        <f>生誘!F4/X!AR$41</f>
        <v>3.451390869724233E-4</v>
      </c>
      <c r="G4" s="46">
        <f>生誘!G4/X!AS$41</f>
        <v>8.1770079796590937E-4</v>
      </c>
      <c r="H4" s="46">
        <f>生誘!H4/X!AT$41</f>
        <v>-2.0241335070791764E-2</v>
      </c>
      <c r="I4" s="48">
        <f>生誘!I4/X!AW$41</f>
        <v>6.6615014614408903E-4</v>
      </c>
      <c r="J4" s="47">
        <f>生誘!J4/X!AX$41</f>
        <v>1.0448367620752373E-2</v>
      </c>
      <c r="K4" s="48">
        <f>生誘!K4/X!AZ$41</f>
        <v>5.5100063123263814E-3</v>
      </c>
    </row>
    <row r="5" spans="1:11" s="64" customFormat="1" ht="17" customHeight="1" x14ac:dyDescent="0.2">
      <c r="A5" s="44" t="s">
        <v>2</v>
      </c>
      <c r="B5" s="90" t="s">
        <v>58</v>
      </c>
      <c r="C5" s="46">
        <f>生誘!C5/X!AO$41</f>
        <v>3.5928644451960098E-5</v>
      </c>
      <c r="D5" s="46">
        <f>生誘!D5/X!AP$41</f>
        <v>7.3625955045937761E-5</v>
      </c>
      <c r="E5" s="46">
        <f>生誘!E5/X!AQ$41</f>
        <v>2.9951492002157147E-5</v>
      </c>
      <c r="F5" s="46">
        <f>生誘!F5/X!AR$41</f>
        <v>4.7387849188776838E-5</v>
      </c>
      <c r="G5" s="46">
        <f>生誘!G5/X!AS$41</f>
        <v>3.0724767450078076E-5</v>
      </c>
      <c r="H5" s="46">
        <f>生誘!H5/X!AT$41</f>
        <v>-3.553062627456539E-4</v>
      </c>
      <c r="I5" s="48">
        <f>生誘!I5/X!AW$41</f>
        <v>1.55488891992957E-4</v>
      </c>
      <c r="J5" s="47">
        <f>生誘!J5/X!AX$41</f>
        <v>1.927628618172778E-4</v>
      </c>
      <c r="K5" s="48">
        <f>生誘!K5/X!AZ$41</f>
        <v>1.1487662571090864E-4</v>
      </c>
    </row>
    <row r="6" spans="1:11" s="64" customFormat="1" ht="17" customHeight="1" x14ac:dyDescent="0.2">
      <c r="A6" s="44" t="s">
        <v>3</v>
      </c>
      <c r="B6" s="90" t="s">
        <v>59</v>
      </c>
      <c r="C6" s="46">
        <f>生誘!C6/X!AO$41</f>
        <v>3.9502866720695161E-2</v>
      </c>
      <c r="D6" s="46">
        <f>生誘!D6/X!AP$41</f>
        <v>3.0756434736282257E-2</v>
      </c>
      <c r="E6" s="46">
        <f>生誘!E6/X!AQ$41</f>
        <v>1.8265554541973665E-3</v>
      </c>
      <c r="F6" s="46">
        <f>生誘!F6/X!AR$41</f>
        <v>1.9260603279703097E-4</v>
      </c>
      <c r="G6" s="46">
        <f>生誘!G6/X!AS$41</f>
        <v>5.3889758209343648E-4</v>
      </c>
      <c r="H6" s="46">
        <f>生誘!H6/X!AT$41</f>
        <v>3.8189875578570572E-2</v>
      </c>
      <c r="I6" s="48">
        <f>生誘!I6/X!AW$41</f>
        <v>4.3886045507971526E-3</v>
      </c>
      <c r="J6" s="47">
        <f>生誘!J6/X!AX$41</f>
        <v>6.9746166082271244E-2</v>
      </c>
      <c r="K6" s="48">
        <f>生誘!K6/X!AZ$41</f>
        <v>3.2469716290331373E-2</v>
      </c>
    </row>
    <row r="7" spans="1:11" s="64" customFormat="1" ht="17" customHeight="1" x14ac:dyDescent="0.2">
      <c r="A7" s="44" t="s">
        <v>4</v>
      </c>
      <c r="B7" s="90" t="s">
        <v>60</v>
      </c>
      <c r="C7" s="46">
        <f>生誘!C7/X!AO$41</f>
        <v>1.4841916420319482E-3</v>
      </c>
      <c r="D7" s="46">
        <f>生誘!D7/X!AP$41</f>
        <v>1.5623878779778973E-3</v>
      </c>
      <c r="E7" s="46">
        <f>生誘!E7/X!AQ$41</f>
        <v>3.6336374360637072E-4</v>
      </c>
      <c r="F7" s="46">
        <f>生誘!F7/X!AR$41</f>
        <v>3.8452328094484758E-4</v>
      </c>
      <c r="G7" s="46">
        <f>生誘!G7/X!AS$41</f>
        <v>3.7580008961090705E-4</v>
      </c>
      <c r="H7" s="46">
        <f>生誘!H7/X!AT$41</f>
        <v>1.2115081491208006E-2</v>
      </c>
      <c r="I7" s="48">
        <f>生誘!I7/X!AW$41</f>
        <v>3.1896420443482234E-3</v>
      </c>
      <c r="J7" s="47">
        <f>生誘!J7/X!AX$41</f>
        <v>7.8267945261163048E-3</v>
      </c>
      <c r="K7" s="48">
        <f>生誘!K7/X!AZ$41</f>
        <v>3.5443884276332225E-3</v>
      </c>
    </row>
    <row r="8" spans="1:11" s="64" customFormat="1" ht="17" customHeight="1" x14ac:dyDescent="0.2">
      <c r="A8" s="44" t="s">
        <v>5</v>
      </c>
      <c r="B8" s="90" t="s">
        <v>61</v>
      </c>
      <c r="C8" s="46">
        <f>生誘!C8/X!AO$41</f>
        <v>5.7441940357309557E-3</v>
      </c>
      <c r="D8" s="46">
        <f>生誘!D8/X!AP$41</f>
        <v>2.5531527378420652E-3</v>
      </c>
      <c r="E8" s="46">
        <f>生誘!E8/X!AQ$41</f>
        <v>2.889370444713794E-3</v>
      </c>
      <c r="F8" s="46">
        <f>生誘!F8/X!AR$41</f>
        <v>1.4184951527946695E-2</v>
      </c>
      <c r="G8" s="46">
        <f>生誘!G8/X!AS$41</f>
        <v>7.9112578258258865E-3</v>
      </c>
      <c r="H8" s="46">
        <f>生誘!H8/X!AT$41</f>
        <v>6.8988003641106826E-2</v>
      </c>
      <c r="I8" s="48">
        <f>生誘!I8/X!AW$41</f>
        <v>3.4383864800052767E-3</v>
      </c>
      <c r="J8" s="47">
        <f>生誘!J8/X!AX$41</f>
        <v>2.1123469858559007E-2</v>
      </c>
      <c r="K8" s="48">
        <f>生誘!K8/X!AZ$41</f>
        <v>9.5369816679630338E-3</v>
      </c>
    </row>
    <row r="9" spans="1:11" s="64" customFormat="1" ht="17" customHeight="1" x14ac:dyDescent="0.2">
      <c r="A9" s="44" t="s">
        <v>6</v>
      </c>
      <c r="B9" s="90" t="s">
        <v>62</v>
      </c>
      <c r="C9" s="46">
        <f>生誘!C9/X!AO$41</f>
        <v>7.455386035058428E-3</v>
      </c>
      <c r="D9" s="46">
        <f>生誘!D9/X!AP$41</f>
        <v>4.0062577549448888E-3</v>
      </c>
      <c r="E9" s="46">
        <f>生誘!E9/X!AQ$41</f>
        <v>1.7246167699329556E-2</v>
      </c>
      <c r="F9" s="46">
        <f>生誘!F9/X!AR$41</f>
        <v>1.7538086467090786E-3</v>
      </c>
      <c r="G9" s="46">
        <f>生誘!G9/X!AS$41</f>
        <v>1.7324571573507285E-3</v>
      </c>
      <c r="H9" s="46">
        <f>生誘!H9/X!AT$41</f>
        <v>-6.9619093187831216E-2</v>
      </c>
      <c r="I9" s="48">
        <f>生誘!I9/X!AW$41</f>
        <v>1.5347057078321936E-2</v>
      </c>
      <c r="J9" s="47">
        <f>生誘!J9/X!AX$41</f>
        <v>4.7251840000445258E-2</v>
      </c>
      <c r="K9" s="48">
        <f>生誘!K9/X!AZ$41</f>
        <v>2.0450057440254653E-2</v>
      </c>
    </row>
    <row r="10" spans="1:11" s="64" customFormat="1" ht="17" customHeight="1" x14ac:dyDescent="0.2">
      <c r="A10" s="44" t="s">
        <v>7</v>
      </c>
      <c r="B10" s="90" t="s">
        <v>63</v>
      </c>
      <c r="C10" s="46">
        <f>生誘!C10/X!AO$41</f>
        <v>4.6111815413447969E-3</v>
      </c>
      <c r="D10" s="46">
        <f>生誘!D10/X!AP$41</f>
        <v>8.8014875661236464E-3</v>
      </c>
      <c r="E10" s="46">
        <f>生誘!E10/X!AQ$41</f>
        <v>3.5101350448774014E-3</v>
      </c>
      <c r="F10" s="46">
        <f>生誘!F10/X!AR$41</f>
        <v>6.1213951944202906E-3</v>
      </c>
      <c r="G10" s="46">
        <f>生誘!G10/X!AS$41</f>
        <v>3.7201014066075293E-3</v>
      </c>
      <c r="H10" s="46">
        <f>生誘!H10/X!AT$41</f>
        <v>-2.4917563452908759E-2</v>
      </c>
      <c r="I10" s="48">
        <f>生誘!I10/X!AW$41</f>
        <v>7.1536604061267243E-3</v>
      </c>
      <c r="J10" s="47">
        <f>生誘!J10/X!AX$41</f>
        <v>2.0778204699380905E-2</v>
      </c>
      <c r="K10" s="48">
        <f>生誘!K10/X!AZ$41</f>
        <v>1.1225740065035773E-2</v>
      </c>
    </row>
    <row r="11" spans="1:11" s="64" customFormat="1" ht="17" customHeight="1" x14ac:dyDescent="0.2">
      <c r="A11" s="44" t="s">
        <v>8</v>
      </c>
      <c r="B11" s="90" t="s">
        <v>64</v>
      </c>
      <c r="C11" s="46">
        <f>生誘!C11/X!AO$41</f>
        <v>3.1400410975745874E-3</v>
      </c>
      <c r="D11" s="46">
        <f>生誘!D11/X!AP$41</f>
        <v>3.691158061803848E-3</v>
      </c>
      <c r="E11" s="46">
        <f>生誘!E11/X!AQ$41</f>
        <v>2.288223007006515E-3</v>
      </c>
      <c r="F11" s="46">
        <f>生誘!F11/X!AR$41</f>
        <v>6.6099773283081345E-3</v>
      </c>
      <c r="G11" s="46">
        <f>生誘!G11/X!AS$41</f>
        <v>5.0573269654408757E-3</v>
      </c>
      <c r="H11" s="46">
        <f>生誘!H11/X!AT$41</f>
        <v>6.480560376993294E-2</v>
      </c>
      <c r="I11" s="48">
        <f>生誘!I11/X!AW$41</f>
        <v>4.1107396237179558E-2</v>
      </c>
      <c r="J11" s="47">
        <f>生誘!J11/X!AX$41</f>
        <v>6.067769370497092E-2</v>
      </c>
      <c r="K11" s="48">
        <f>生誘!K11/X!AZ$41</f>
        <v>2.7827763563292345E-2</v>
      </c>
    </row>
    <row r="12" spans="1:11" s="64" customFormat="1" ht="17" customHeight="1" x14ac:dyDescent="0.2">
      <c r="A12" s="44" t="s">
        <v>9</v>
      </c>
      <c r="B12" s="90" t="s">
        <v>65</v>
      </c>
      <c r="C12" s="46">
        <f>生誘!C12/X!AO$41</f>
        <v>7.6744298608452416E-4</v>
      </c>
      <c r="D12" s="46">
        <f>生誘!D12/X!AP$41</f>
        <v>5.7069922519847644E-4</v>
      </c>
      <c r="E12" s="46">
        <f>生誘!E12/X!AQ$41</f>
        <v>5.2671511597666195E-4</v>
      </c>
      <c r="F12" s="46">
        <f>生誘!F12/X!AR$41</f>
        <v>1.530049470210175E-2</v>
      </c>
      <c r="G12" s="46">
        <f>生誘!G12/X!AS$41</f>
        <v>6.7293582676898602E-3</v>
      </c>
      <c r="H12" s="46">
        <f>生誘!H12/X!AT$41</f>
        <v>2.1756895065616642E-2</v>
      </c>
      <c r="I12" s="48">
        <f>生誘!I12/X!AW$41</f>
        <v>9.5943418744900248E-3</v>
      </c>
      <c r="J12" s="47">
        <f>生誘!J12/X!AX$41</f>
        <v>1.8867050560324113E-2</v>
      </c>
      <c r="K12" s="48">
        <f>生誘!K12/X!AZ$41</f>
        <v>8.8542568002757983E-3</v>
      </c>
    </row>
    <row r="13" spans="1:11" s="64" customFormat="1" ht="17" customHeight="1" x14ac:dyDescent="0.2">
      <c r="A13" s="44" t="s">
        <v>10</v>
      </c>
      <c r="B13" s="90" t="s">
        <v>66</v>
      </c>
      <c r="C13" s="46">
        <f>生誘!C13/X!AO$41</f>
        <v>8.7161701912174649E-4</v>
      </c>
      <c r="D13" s="46">
        <f>生誘!D13/X!AP$41</f>
        <v>1.6248824276426019E-3</v>
      </c>
      <c r="E13" s="46">
        <f>生誘!E13/X!AQ$41</f>
        <v>5.1947060440560419E-4</v>
      </c>
      <c r="F13" s="46">
        <f>生誘!F13/X!AR$41</f>
        <v>1.797930404572563E-2</v>
      </c>
      <c r="G13" s="46">
        <f>生誘!G13/X!AS$41</f>
        <v>7.8784771981938954E-3</v>
      </c>
      <c r="H13" s="46">
        <f>生誘!H13/X!AT$41</f>
        <v>0.42892572129385514</v>
      </c>
      <c r="I13" s="48">
        <f>生誘!I13/X!AW$41</f>
        <v>7.0354112380015932E-2</v>
      </c>
      <c r="J13" s="47">
        <f>生誘!J13/X!AX$41</f>
        <v>9.8500806163324336E-2</v>
      </c>
      <c r="K13" s="48">
        <f>生誘!K13/X!AZ$41</f>
        <v>4.4080175889290425E-2</v>
      </c>
    </row>
    <row r="14" spans="1:11" s="64" customFormat="1" ht="17" customHeight="1" x14ac:dyDescent="0.2">
      <c r="A14" s="44" t="s">
        <v>11</v>
      </c>
      <c r="B14" s="90" t="s">
        <v>67</v>
      </c>
      <c r="C14" s="46">
        <f>生誘!C14/X!AO$41</f>
        <v>3.8008868898520444E-4</v>
      </c>
      <c r="D14" s="46">
        <f>生誘!D14/X!AP$41</f>
        <v>7.0970289829998755E-4</v>
      </c>
      <c r="E14" s="46">
        <f>生誘!E14/X!AQ$41</f>
        <v>4.4054162221307991E-4</v>
      </c>
      <c r="F14" s="46">
        <f>生誘!F14/X!AR$41</f>
        <v>3.4261356605306097E-3</v>
      </c>
      <c r="G14" s="46">
        <f>生誘!G14/X!AS$41</f>
        <v>1.618869255836415E-3</v>
      </c>
      <c r="H14" s="46">
        <f>生誘!H14/X!AT$41</f>
        <v>4.5405649015310717E-2</v>
      </c>
      <c r="I14" s="48">
        <f>生誘!I14/X!AW$41</f>
        <v>1.697015423297631E-2</v>
      </c>
      <c r="J14" s="47">
        <f>生誘!J14/X!AX$41</f>
        <v>2.0763806977726125E-2</v>
      </c>
      <c r="K14" s="48">
        <f>生誘!K14/X!AZ$41</f>
        <v>9.7741744079236359E-3</v>
      </c>
    </row>
    <row r="15" spans="1:11" s="64" customFormat="1" ht="17" customHeight="1" x14ac:dyDescent="0.2">
      <c r="A15" s="44" t="s">
        <v>12</v>
      </c>
      <c r="B15" s="90" t="s">
        <v>68</v>
      </c>
      <c r="C15" s="46">
        <f>生誘!C15/X!AO$41</f>
        <v>3.3956677329573656E-3</v>
      </c>
      <c r="D15" s="46">
        <f>生誘!D15/X!AP$41</f>
        <v>1.960353140599674E-3</v>
      </c>
      <c r="E15" s="46">
        <f>生誘!E15/X!AQ$41</f>
        <v>1.3642040858432129E-3</v>
      </c>
      <c r="F15" s="46">
        <f>生誘!F15/X!AR$41</f>
        <v>4.1052216246369344E-2</v>
      </c>
      <c r="G15" s="46">
        <f>生誘!G15/X!AS$41</f>
        <v>1.9832329998215503E-2</v>
      </c>
      <c r="H15" s="46">
        <f>生誘!H15/X!AT$41</f>
        <v>0.11468179125212483</v>
      </c>
      <c r="I15" s="48">
        <f>生誘!I15/X!AW$41</f>
        <v>1.3070315236732591E-2</v>
      </c>
      <c r="J15" s="47">
        <f>生誘!J15/X!AX$41</f>
        <v>4.2415126483928541E-2</v>
      </c>
      <c r="K15" s="48">
        <f>生誘!K15/X!AZ$41</f>
        <v>1.9481052155625473E-2</v>
      </c>
    </row>
    <row r="16" spans="1:11" s="64" customFormat="1" ht="17" customHeight="1" x14ac:dyDescent="0.2">
      <c r="A16" s="44" t="s">
        <v>13</v>
      </c>
      <c r="B16" s="90" t="s">
        <v>69</v>
      </c>
      <c r="C16" s="46">
        <f>生誘!C16/X!AO$41</f>
        <v>2.5704138294652687E-4</v>
      </c>
      <c r="D16" s="46">
        <f>生誘!D16/X!AP$41</f>
        <v>4.488038677813096E-4</v>
      </c>
      <c r="E16" s="46">
        <f>生誘!E16/X!AQ$41</f>
        <v>3.295267161106459E-4</v>
      </c>
      <c r="F16" s="46">
        <f>生誘!F16/X!AR$41</f>
        <v>5.7686864834755004E-3</v>
      </c>
      <c r="G16" s="46">
        <f>生誘!G16/X!AS$41</f>
        <v>1.6138217138391669E-2</v>
      </c>
      <c r="H16" s="46">
        <f>生誘!H16/X!AT$41</f>
        <v>-1.8970553692522357E-2</v>
      </c>
      <c r="I16" s="48">
        <f>生誘!I16/X!AW$41</f>
        <v>1.4660169573896306E-2</v>
      </c>
      <c r="J16" s="47">
        <f>生誘!J16/X!AX$41</f>
        <v>3.0605995192436689E-2</v>
      </c>
      <c r="K16" s="48">
        <f>生誘!K16/X!AZ$41</f>
        <v>1.4387547831375667E-2</v>
      </c>
    </row>
    <row r="17" spans="1:11" s="64" customFormat="1" ht="17" customHeight="1" x14ac:dyDescent="0.2">
      <c r="A17" s="44" t="s">
        <v>14</v>
      </c>
      <c r="B17" s="90" t="s">
        <v>70</v>
      </c>
      <c r="C17" s="46">
        <f>生誘!C17/X!AO$41</f>
        <v>2.9926029114575082E-4</v>
      </c>
      <c r="D17" s="46">
        <f>生誘!D17/X!AP$41</f>
        <v>3.8619400824888451E-4</v>
      </c>
      <c r="E17" s="46">
        <f>生誘!E17/X!AQ$41</f>
        <v>4.099636687997743E-4</v>
      </c>
      <c r="F17" s="46">
        <f>生誘!F17/X!AR$41</f>
        <v>1.2682058267398984E-3</v>
      </c>
      <c r="G17" s="46">
        <f>生誘!G17/X!AS$41</f>
        <v>4.0985804254494038E-2</v>
      </c>
      <c r="H17" s="46">
        <f>生誘!H17/X!AT$41</f>
        <v>9.253697451658386E-3</v>
      </c>
      <c r="I17" s="48">
        <f>生誘!I17/X!AW$41</f>
        <v>5.5631871440307394E-2</v>
      </c>
      <c r="J17" s="47">
        <f>生誘!J17/X!AX$41</f>
        <v>3.8377438227354857E-2</v>
      </c>
      <c r="K17" s="48">
        <f>生誘!K17/X!AZ$41</f>
        <v>2.6300301262474297E-2</v>
      </c>
    </row>
    <row r="18" spans="1:11" s="64" customFormat="1" ht="17" customHeight="1" x14ac:dyDescent="0.2">
      <c r="A18" s="44" t="s">
        <v>15</v>
      </c>
      <c r="B18" s="90" t="s">
        <v>71</v>
      </c>
      <c r="C18" s="46">
        <f>生誘!C18/X!AO$41</f>
        <v>4.3184795994684214E-4</v>
      </c>
      <c r="D18" s="46">
        <f>生誘!D18/X!AP$41</f>
        <v>3.425449733602796E-4</v>
      </c>
      <c r="E18" s="46">
        <f>生誘!E18/X!AQ$41</f>
        <v>1.822179778975212E-3</v>
      </c>
      <c r="F18" s="46">
        <f>生誘!F18/X!AR$41</f>
        <v>3.0225063501206017E-3</v>
      </c>
      <c r="G18" s="46">
        <f>生誘!G18/X!AS$41</f>
        <v>4.7100095786376537E-3</v>
      </c>
      <c r="H18" s="46">
        <f>生誘!H18/X!AT$41</f>
        <v>2.695020776992892E-2</v>
      </c>
      <c r="I18" s="48">
        <f>生誘!I18/X!AW$41</f>
        <v>6.7448930434219657E-3</v>
      </c>
      <c r="J18" s="47">
        <f>生誘!J18/X!AX$41</f>
        <v>2.7788341975769796E-2</v>
      </c>
      <c r="K18" s="48">
        <f>生誘!K18/X!AZ$41</f>
        <v>1.082799158862716E-2</v>
      </c>
    </row>
    <row r="19" spans="1:11" s="64" customFormat="1" ht="17" customHeight="1" x14ac:dyDescent="0.2">
      <c r="A19" s="44" t="s">
        <v>16</v>
      </c>
      <c r="B19" s="90" t="s">
        <v>72</v>
      </c>
      <c r="C19" s="46">
        <f>生誘!C19/X!AO$41</f>
        <v>2.0285311114666955E-4</v>
      </c>
      <c r="D19" s="46">
        <f>生誘!D19/X!AP$41</f>
        <v>3.6920882658567083E-4</v>
      </c>
      <c r="E19" s="46">
        <f>生誘!E19/X!AQ$41</f>
        <v>3.1608030874207395E-4</v>
      </c>
      <c r="F19" s="46">
        <f>生誘!F19/X!AR$41</f>
        <v>6.6469264198810334E-4</v>
      </c>
      <c r="G19" s="46">
        <f>生誘!G19/X!AS$41</f>
        <v>9.8537133603696201E-4</v>
      </c>
      <c r="H19" s="46">
        <f>生誘!H19/X!AT$41</f>
        <v>-9.0272754158298631E-3</v>
      </c>
      <c r="I19" s="48">
        <f>生誘!I19/X!AW$41</f>
        <v>1.7865413254526182E-2</v>
      </c>
      <c r="J19" s="47">
        <f>生誘!J19/X!AX$41</f>
        <v>1.4169125809290356E-2</v>
      </c>
      <c r="K19" s="48">
        <f>生誘!K19/X!AZ$41</f>
        <v>7.595861188560293E-3</v>
      </c>
    </row>
    <row r="20" spans="1:11" s="64" customFormat="1" ht="17" customHeight="1" x14ac:dyDescent="0.2">
      <c r="A20" s="44" t="s">
        <v>17</v>
      </c>
      <c r="B20" s="90" t="s">
        <v>73</v>
      </c>
      <c r="C20" s="46">
        <f>生誘!C20/X!AO$41</f>
        <v>4.9704965196633033E-3</v>
      </c>
      <c r="D20" s="46">
        <f>生誘!D20/X!AP$41</f>
        <v>9.543670392276285E-3</v>
      </c>
      <c r="E20" s="46">
        <f>生誘!E20/X!AQ$41</f>
        <v>6.9960916118592552E-4</v>
      </c>
      <c r="F20" s="46">
        <f>生誘!F20/X!AR$41</f>
        <v>1.2796580601990916E-2</v>
      </c>
      <c r="G20" s="46">
        <f>生誘!G20/X!AS$41</f>
        <v>2.9235914861059031E-2</v>
      </c>
      <c r="H20" s="46">
        <f>生誘!H20/X!AT$41</f>
        <v>3.511710830895938E-2</v>
      </c>
      <c r="I20" s="48">
        <f>生誘!I20/X!AW$41</f>
        <v>0.10991826470018734</v>
      </c>
      <c r="J20" s="47">
        <f>生誘!J20/X!AX$41</f>
        <v>5.5917833401066604E-2</v>
      </c>
      <c r="K20" s="48">
        <f>生誘!K20/X!AZ$41</f>
        <v>4.1794944549805112E-2</v>
      </c>
    </row>
    <row r="21" spans="1:11" s="64" customFormat="1" ht="17" customHeight="1" x14ac:dyDescent="0.2">
      <c r="A21" s="44" t="s">
        <v>18</v>
      </c>
      <c r="B21" s="90" t="s">
        <v>74</v>
      </c>
      <c r="C21" s="46">
        <f>生誘!C21/X!AO$41</f>
        <v>1.8543230934022162E-4</v>
      </c>
      <c r="D21" s="46">
        <f>生誘!D21/X!AP$41</f>
        <v>5.960621909102896E-4</v>
      </c>
      <c r="E21" s="46">
        <f>生誘!E21/X!AQ$41</f>
        <v>2.5546480111256757E-5</v>
      </c>
      <c r="F21" s="46">
        <f>生誘!F21/X!AR$41</f>
        <v>1.812790276209111E-3</v>
      </c>
      <c r="G21" s="46">
        <f>生誘!G21/X!AS$41</f>
        <v>1.6339945092107087E-3</v>
      </c>
      <c r="H21" s="46">
        <f>生誘!H21/X!AT$41</f>
        <v>-3.9592807336240673E-4</v>
      </c>
      <c r="I21" s="48">
        <f>生誘!I21/X!AW$41</f>
        <v>4.2187453316179773E-3</v>
      </c>
      <c r="J21" s="47">
        <f>生誘!J21/X!AX$41</f>
        <v>2.2950958423359935E-3</v>
      </c>
      <c r="K21" s="48">
        <f>生誘!K21/X!AZ$41</f>
        <v>1.8065244473039054E-3</v>
      </c>
    </row>
    <row r="22" spans="1:11" s="64" customFormat="1" ht="17" customHeight="1" x14ac:dyDescent="0.2">
      <c r="A22" s="44" t="s">
        <v>19</v>
      </c>
      <c r="B22" s="90" t="s">
        <v>75</v>
      </c>
      <c r="C22" s="46">
        <f>生誘!C22/X!AO$41</f>
        <v>1.4729043306801121E-3</v>
      </c>
      <c r="D22" s="46">
        <f>生誘!D22/X!AP$41</f>
        <v>2.8586696553177769E-2</v>
      </c>
      <c r="E22" s="46">
        <f>生誘!E22/X!AQ$41</f>
        <v>2.5633951740852015E-3</v>
      </c>
      <c r="F22" s="46">
        <f>生誘!F22/X!AR$41</f>
        <v>1.7965356186808085E-2</v>
      </c>
      <c r="G22" s="46">
        <f>生誘!G22/X!AS$41</f>
        <v>3.3785071689262008E-2</v>
      </c>
      <c r="H22" s="46">
        <f>生誘!H22/X!AT$41</f>
        <v>0.19028774356895126</v>
      </c>
      <c r="I22" s="48">
        <f>生誘!I22/X!AW$41</f>
        <v>0.86315964229351849</v>
      </c>
      <c r="J22" s="47">
        <f>生誘!J22/X!AX$41</f>
        <v>0.33106552120852406</v>
      </c>
      <c r="K22" s="48">
        <f>生誘!K22/X!AZ$41</f>
        <v>0.25352459761432361</v>
      </c>
    </row>
    <row r="23" spans="1:11" s="64" customFormat="1" ht="17" customHeight="1" x14ac:dyDescent="0.2">
      <c r="A23" s="44" t="s">
        <v>20</v>
      </c>
      <c r="B23" s="90" t="s">
        <v>76</v>
      </c>
      <c r="C23" s="46">
        <f>生誘!C23/X!AO$41</f>
        <v>8.767096963124792E-3</v>
      </c>
      <c r="D23" s="46">
        <f>生誘!D23/X!AP$41</f>
        <v>4.6398136610879036E-3</v>
      </c>
      <c r="E23" s="46">
        <f>生誘!E23/X!AQ$41</f>
        <v>3.0836324413600364E-3</v>
      </c>
      <c r="F23" s="46">
        <f>生誘!F23/X!AR$41</f>
        <v>3.036138147833216E-3</v>
      </c>
      <c r="G23" s="46">
        <f>生誘!G23/X!AS$41</f>
        <v>5.6068272681484869E-3</v>
      </c>
      <c r="H23" s="46">
        <f>生誘!H23/X!AT$41</f>
        <v>5.4500063591352961E-2</v>
      </c>
      <c r="I23" s="48">
        <f>生誘!I23/X!AW$41</f>
        <v>3.6743654239039187E-3</v>
      </c>
      <c r="J23" s="47">
        <f>生誘!J23/X!AX$41</f>
        <v>1.9781596476729967E-2</v>
      </c>
      <c r="K23" s="48">
        <f>生誘!K23/X!AZ$41</f>
        <v>9.3149914024355015E-3</v>
      </c>
    </row>
    <row r="24" spans="1:11" s="64" customFormat="1" ht="17" customHeight="1" x14ac:dyDescent="0.2">
      <c r="A24" s="44" t="s">
        <v>21</v>
      </c>
      <c r="B24" s="90" t="s">
        <v>77</v>
      </c>
      <c r="C24" s="46">
        <f>生誘!C24/X!AO$41</f>
        <v>3.8057622987534181E-3</v>
      </c>
      <c r="D24" s="46">
        <f>生誘!D24/X!AP$41</f>
        <v>6.6729916626775462E-3</v>
      </c>
      <c r="E24" s="46">
        <f>生誘!E24/X!AQ$41</f>
        <v>6.564294446382366E-3</v>
      </c>
      <c r="F24" s="46">
        <f>生誘!F24/X!AR$41</f>
        <v>0.79037305816660797</v>
      </c>
      <c r="G24" s="46">
        <f>生誘!G24/X!AS$41</f>
        <v>0.32208983527326962</v>
      </c>
      <c r="H24" s="46">
        <f>生誘!H24/X!AT$41</f>
        <v>2.0700171463090352E-3</v>
      </c>
      <c r="I24" s="48">
        <f>生誘!I24/X!AW$41</f>
        <v>4.21513318381122E-3</v>
      </c>
      <c r="J24" s="47">
        <f>生誘!J24/X!AX$41</f>
        <v>5.721196709383463E-3</v>
      </c>
      <c r="K24" s="48">
        <f>生誘!K24/X!AZ$41</f>
        <v>5.9514519210335612E-2</v>
      </c>
    </row>
    <row r="25" spans="1:11" s="64" customFormat="1" ht="17" customHeight="1" x14ac:dyDescent="0.2">
      <c r="A25" s="44" t="s">
        <v>22</v>
      </c>
      <c r="B25" s="90" t="s">
        <v>176</v>
      </c>
      <c r="C25" s="46">
        <f>生誘!C25/X!AO$41</f>
        <v>1.5552016109762243E-2</v>
      </c>
      <c r="D25" s="46">
        <f>生誘!D25/X!AP$41</f>
        <v>2.9719674491257824E-2</v>
      </c>
      <c r="E25" s="46">
        <f>生誘!E25/X!AQ$41</f>
        <v>1.1823690859846596E-2</v>
      </c>
      <c r="F25" s="46">
        <f>生誘!F25/X!AR$41</f>
        <v>7.7906301190471053E-3</v>
      </c>
      <c r="G25" s="46">
        <f>生誘!G25/X!AS$41</f>
        <v>7.8273553318998143E-3</v>
      </c>
      <c r="H25" s="46">
        <f>生誘!H25/X!AT$41</f>
        <v>2.1470949480719082E-2</v>
      </c>
      <c r="I25" s="48">
        <f>生誘!I25/X!AW$41</f>
        <v>1.8573339218979617E-2</v>
      </c>
      <c r="J25" s="47">
        <f>生誘!J25/X!AX$41</f>
        <v>3.5689928169152563E-2</v>
      </c>
      <c r="K25" s="48">
        <f>生誘!K25/X!AZ$41</f>
        <v>2.5122810799648412E-2</v>
      </c>
    </row>
    <row r="26" spans="1:11" s="64" customFormat="1" ht="17" customHeight="1" x14ac:dyDescent="0.2">
      <c r="A26" s="44" t="s">
        <v>23</v>
      </c>
      <c r="B26" s="90" t="s">
        <v>78</v>
      </c>
      <c r="C26" s="46">
        <f>生誘!C26/X!AO$41</f>
        <v>4.7748660378931261E-3</v>
      </c>
      <c r="D26" s="46">
        <f>生誘!D26/X!AP$41</f>
        <v>9.2572375925319295E-3</v>
      </c>
      <c r="E26" s="46">
        <f>生誘!E26/X!AQ$41</f>
        <v>3.1084855412139329E-3</v>
      </c>
      <c r="F26" s="46">
        <f>生誘!F26/X!AR$41</f>
        <v>1.8374068232320322E-3</v>
      </c>
      <c r="G26" s="46">
        <f>生誘!G26/X!AS$41</f>
        <v>2.5361112473061736E-3</v>
      </c>
      <c r="H26" s="46">
        <f>生誘!H26/X!AT$41</f>
        <v>-2.3212476808332142E-4</v>
      </c>
      <c r="I26" s="48">
        <f>生誘!I26/X!AW$41</f>
        <v>1.4188740926643544E-3</v>
      </c>
      <c r="J26" s="47">
        <f>生誘!J26/X!AX$41</f>
        <v>2.3891581634633953E-3</v>
      </c>
      <c r="K26" s="48">
        <f>生誘!K26/X!AZ$41</f>
        <v>4.3099868254117078E-3</v>
      </c>
    </row>
    <row r="27" spans="1:11" s="64" customFormat="1" ht="17" customHeight="1" x14ac:dyDescent="0.2">
      <c r="A27" s="44" t="s">
        <v>24</v>
      </c>
      <c r="B27" s="90" t="s">
        <v>79</v>
      </c>
      <c r="C27" s="46">
        <f>生誘!C27/X!AO$41</f>
        <v>2.4512297316193147E-3</v>
      </c>
      <c r="D27" s="46">
        <f>生誘!D27/X!AP$41</f>
        <v>1.3306041940963011E-3</v>
      </c>
      <c r="E27" s="46">
        <f>生誘!E27/X!AQ$41</f>
        <v>7.802806696192815E-3</v>
      </c>
      <c r="F27" s="46">
        <f>生誘!F27/X!AR$41</f>
        <v>9.295110200546597E-4</v>
      </c>
      <c r="G27" s="46">
        <f>生誘!G27/X!AS$41</f>
        <v>9.0479062837737925E-4</v>
      </c>
      <c r="H27" s="46">
        <f>生誘!H27/X!AT$41</f>
        <v>-3.0433623394989E-4</v>
      </c>
      <c r="I27" s="48">
        <f>生誘!I27/X!AW$41</f>
        <v>6.1271322748038639E-4</v>
      </c>
      <c r="J27" s="47">
        <f>生誘!J27/X!AX$41</f>
        <v>1.4992965516713327E-2</v>
      </c>
      <c r="K27" s="48">
        <f>生誘!K27/X!AZ$41</f>
        <v>6.0737079970540368E-3</v>
      </c>
    </row>
    <row r="28" spans="1:11" s="64" customFormat="1" ht="17" customHeight="1" x14ac:dyDescent="0.2">
      <c r="A28" s="44" t="s">
        <v>25</v>
      </c>
      <c r="B28" s="90" t="s">
        <v>80</v>
      </c>
      <c r="C28" s="46">
        <f>生誘!C28/X!AO$41</f>
        <v>0.18051224740795996</v>
      </c>
      <c r="D28" s="46">
        <f>生誘!D28/X!AP$41</f>
        <v>0.15671982785248223</v>
      </c>
      <c r="E28" s="46">
        <f>生誘!E28/X!AQ$41</f>
        <v>2.9751832889599941E-2</v>
      </c>
      <c r="F28" s="46">
        <f>生誘!F28/X!AR$41</f>
        <v>5.5975904619710283E-2</v>
      </c>
      <c r="G28" s="46">
        <f>生誘!G28/X!AS$41</f>
        <v>7.4532554495393408E-2</v>
      </c>
      <c r="H28" s="46">
        <f>生誘!H28/X!AT$41</f>
        <v>-0.28030359753242834</v>
      </c>
      <c r="I28" s="48">
        <f>生誘!I28/X!AW$41</f>
        <v>9.567787539152818E-2</v>
      </c>
      <c r="J28" s="47">
        <f>生誘!J28/X!AX$41</f>
        <v>0.12960727353581986</v>
      </c>
      <c r="K28" s="48">
        <f>生誘!K28/X!AZ$41</f>
        <v>0.11641945465039219</v>
      </c>
    </row>
    <row r="29" spans="1:11" s="64" customFormat="1" ht="17" customHeight="1" x14ac:dyDescent="0.2">
      <c r="A29" s="44" t="s">
        <v>26</v>
      </c>
      <c r="B29" s="90" t="s">
        <v>81</v>
      </c>
      <c r="C29" s="46">
        <f>生誘!C29/X!AO$41</f>
        <v>1.1464164894807368E-2</v>
      </c>
      <c r="D29" s="46">
        <f>生誘!D29/X!AP$41</f>
        <v>5.9982267755498059E-2</v>
      </c>
      <c r="E29" s="46">
        <f>生誘!E29/X!AQ$41</f>
        <v>1.1563272469469598E-2</v>
      </c>
      <c r="F29" s="46">
        <f>生誘!F29/X!AR$41</f>
        <v>1.2366788847472684E-2</v>
      </c>
      <c r="G29" s="46">
        <f>生誘!G29/X!AS$41</f>
        <v>1.119768982045314E-2</v>
      </c>
      <c r="H29" s="46">
        <f>生誘!H29/X!AT$41</f>
        <v>-7.776102096423409E-4</v>
      </c>
      <c r="I29" s="48">
        <f>生誘!I29/X!AW$41</f>
        <v>1.7980342279034126E-2</v>
      </c>
      <c r="J29" s="47">
        <f>生誘!J29/X!AX$41</f>
        <v>2.1726799746860016E-2</v>
      </c>
      <c r="K29" s="48">
        <f>生誘!K29/X!AZ$41</f>
        <v>2.973035673569176E-2</v>
      </c>
    </row>
    <row r="30" spans="1:11" s="64" customFormat="1" ht="17" customHeight="1" x14ac:dyDescent="0.2">
      <c r="A30" s="44" t="s">
        <v>27</v>
      </c>
      <c r="B30" s="90" t="s">
        <v>82</v>
      </c>
      <c r="C30" s="46">
        <f>生誘!C30/X!AO$41</f>
        <v>2.4742505236300661E-2</v>
      </c>
      <c r="D30" s="46">
        <f>生誘!D30/X!AP$41</f>
        <v>0.22522677850389208</v>
      </c>
      <c r="E30" s="46">
        <f>生誘!E30/X!AQ$41</f>
        <v>1.7050737660992615E-2</v>
      </c>
      <c r="F30" s="46">
        <f>生誘!F30/X!AR$41</f>
        <v>1.1000826779058118E-2</v>
      </c>
      <c r="G30" s="46">
        <f>生誘!G30/X!AS$41</f>
        <v>3.9345959785237063E-2</v>
      </c>
      <c r="H30" s="46">
        <f>生誘!H30/X!AT$41</f>
        <v>-9.6749341179187317E-3</v>
      </c>
      <c r="I30" s="48">
        <f>生誘!I30/X!AW$41</f>
        <v>9.0175332861363745E-3</v>
      </c>
      <c r="J30" s="47">
        <f>生誘!J30/X!AX$41</f>
        <v>2.514939537897937E-2</v>
      </c>
      <c r="K30" s="48">
        <f>生誘!K30/X!AZ$41</f>
        <v>8.1133032922237683E-2</v>
      </c>
    </row>
    <row r="31" spans="1:11" s="64" customFormat="1" ht="17" customHeight="1" x14ac:dyDescent="0.2">
      <c r="A31" s="44">
        <v>57</v>
      </c>
      <c r="B31" s="90" t="s">
        <v>83</v>
      </c>
      <c r="C31" s="46">
        <f>生誘!C31/X!AO$41</f>
        <v>5.7557802436961313E-2</v>
      </c>
      <c r="D31" s="46">
        <f>生誘!D31/X!AP$41</f>
        <v>5.1392020979955148E-2</v>
      </c>
      <c r="E31" s="46">
        <f>生誘!E31/X!AQ$41</f>
        <v>2.4682433812622622E-2</v>
      </c>
      <c r="F31" s="46">
        <f>生誘!F31/X!AR$41</f>
        <v>4.0687062980900836E-2</v>
      </c>
      <c r="G31" s="46">
        <f>生誘!G31/X!AS$41</f>
        <v>3.2166781126859986E-2</v>
      </c>
      <c r="H31" s="46">
        <f>生誘!H31/X!AT$41</f>
        <v>-0.11435817216420056</v>
      </c>
      <c r="I31" s="48">
        <f>生誘!I31/X!AW$41</f>
        <v>5.6965477301704197E-2</v>
      </c>
      <c r="J31" s="47">
        <f>生誘!J31/X!AX$41</f>
        <v>8.9657668605961027E-2</v>
      </c>
      <c r="K31" s="48">
        <f>生誘!K31/X!AZ$41</f>
        <v>5.9845282212339694E-2</v>
      </c>
    </row>
    <row r="32" spans="1:11" s="64" customFormat="1" ht="17" customHeight="1" x14ac:dyDescent="0.2">
      <c r="A32" s="44" t="s">
        <v>29</v>
      </c>
      <c r="B32" s="90" t="s">
        <v>84</v>
      </c>
      <c r="C32" s="46">
        <f>生誘!C32/X!AO$41</f>
        <v>2.0123164671832672E-2</v>
      </c>
      <c r="D32" s="46">
        <f>生誘!D32/X!AP$41</f>
        <v>3.7538578422889636E-2</v>
      </c>
      <c r="E32" s="46">
        <f>生誘!E32/X!AQ$41</f>
        <v>1.4644659374257189E-2</v>
      </c>
      <c r="F32" s="46">
        <f>生誘!F32/X!AR$41</f>
        <v>2.8282612096772165E-2</v>
      </c>
      <c r="G32" s="46">
        <f>生誘!G32/X!AS$41</f>
        <v>6.09683826921366E-2</v>
      </c>
      <c r="H32" s="46">
        <f>生誘!H32/X!AT$41</f>
        <v>2.5083358176187339E-2</v>
      </c>
      <c r="I32" s="48">
        <f>生誘!I32/X!AW$41</f>
        <v>1.3035610974782437E-2</v>
      </c>
      <c r="J32" s="47">
        <f>生誘!J32/X!AX$41</f>
        <v>5.6399443913170068E-2</v>
      </c>
      <c r="K32" s="48">
        <f>生誘!K32/X!AZ$41</f>
        <v>4.0485408958851651E-2</v>
      </c>
    </row>
    <row r="33" spans="1:11" s="64" customFormat="1" ht="17" customHeight="1" x14ac:dyDescent="0.2">
      <c r="A33" s="44" t="s">
        <v>30</v>
      </c>
      <c r="B33" s="90" t="s">
        <v>85</v>
      </c>
      <c r="C33" s="46">
        <f>生誘!C33/X!AO$41</f>
        <v>2.1145639683851051E-4</v>
      </c>
      <c r="D33" s="46">
        <f>生誘!D33/X!AP$41</f>
        <v>4.1306955783690603E-3</v>
      </c>
      <c r="E33" s="46">
        <f>生誘!E33/X!AQ$41</f>
        <v>0.27624112800264305</v>
      </c>
      <c r="F33" s="46">
        <f>生誘!F33/X!AR$41</f>
        <v>9.0377492696265928E-4</v>
      </c>
      <c r="G33" s="46">
        <f>生誘!G33/X!AS$41</f>
        <v>5.0259926708680802E-4</v>
      </c>
      <c r="H33" s="46">
        <f>生誘!H33/X!AT$41</f>
        <v>2.8269155553527187E-4</v>
      </c>
      <c r="I33" s="48">
        <f>生誘!I33/X!AW$41</f>
        <v>2.8107515990506101E-3</v>
      </c>
      <c r="J33" s="47">
        <f>生誘!J33/X!AX$41</f>
        <v>3.378369666607084E-4</v>
      </c>
      <c r="K33" s="48">
        <f>生誘!K33/X!AZ$41</f>
        <v>2.455167997430778E-2</v>
      </c>
    </row>
    <row r="34" spans="1:11" s="64" customFormat="1" ht="17" customHeight="1" x14ac:dyDescent="0.2">
      <c r="A34" s="44" t="s">
        <v>31</v>
      </c>
      <c r="B34" s="90" t="s">
        <v>86</v>
      </c>
      <c r="C34" s="46">
        <f>生誘!C34/X!AO$41</f>
        <v>4.8087406105920034E-4</v>
      </c>
      <c r="D34" s="46">
        <f>生誘!D34/X!AP$41</f>
        <v>3.1717848876700087E-2</v>
      </c>
      <c r="E34" s="46">
        <f>生誘!E34/X!AQ$41</f>
        <v>0.15687755200101391</v>
      </c>
      <c r="F34" s="46">
        <f>生誘!F34/X!AR$41</f>
        <v>6.0019694991626737E-2</v>
      </c>
      <c r="G34" s="46">
        <f>生誘!G34/X!AS$41</f>
        <v>0.20640391937252622</v>
      </c>
      <c r="H34" s="46">
        <f>生誘!H34/X!AT$41</f>
        <v>1.0596048170023263E-4</v>
      </c>
      <c r="I34" s="48">
        <f>生誘!I34/X!AW$41</f>
        <v>3.1903125864105385E-3</v>
      </c>
      <c r="J34" s="47">
        <f>生誘!J34/X!AX$41</f>
        <v>1.83291002186407E-2</v>
      </c>
      <c r="K34" s="48">
        <f>生誘!K34/X!AZ$41</f>
        <v>5.5535275579377208E-2</v>
      </c>
    </row>
    <row r="35" spans="1:11" s="64" customFormat="1" ht="17" customHeight="1" x14ac:dyDescent="0.2">
      <c r="A35" s="44" t="s">
        <v>32</v>
      </c>
      <c r="B35" s="90" t="s">
        <v>87</v>
      </c>
      <c r="C35" s="46">
        <f>生誘!C35/X!AO$41</f>
        <v>6.6065706763258722E-2</v>
      </c>
      <c r="D35" s="46">
        <f>生誘!D35/X!AP$41</f>
        <v>5.1039673040806255E-2</v>
      </c>
      <c r="E35" s="46">
        <f>生誘!E35/X!AQ$41</f>
        <v>0.53177357609907816</v>
      </c>
      <c r="F35" s="46">
        <f>生誘!F35/X!AR$41</f>
        <v>4.1341438486177106E-5</v>
      </c>
      <c r="G35" s="46">
        <f>生誘!G35/X!AS$41</f>
        <v>4.7116331048764581E-5</v>
      </c>
      <c r="H35" s="46">
        <f>生誘!H35/X!AT$41</f>
        <v>-6.929417945681317E-5</v>
      </c>
      <c r="I35" s="48">
        <f>生誘!I35/X!AW$41</f>
        <v>5.2557055938461137E-5</v>
      </c>
      <c r="J35" s="47">
        <f>生誘!J35/X!AX$41</f>
        <v>7.7540431924327032E-4</v>
      </c>
      <c r="K35" s="48">
        <f>生誘!K35/X!AZ$41</f>
        <v>5.9420694582561495E-2</v>
      </c>
    </row>
    <row r="36" spans="1:11" s="64" customFormat="1" ht="17" customHeight="1" x14ac:dyDescent="0.2">
      <c r="A36" s="44" t="s">
        <v>33</v>
      </c>
      <c r="B36" s="90" t="s">
        <v>88</v>
      </c>
      <c r="C36" s="46">
        <f>生誘!C36/X!AO$41</f>
        <v>1.2354829342017277E-3</v>
      </c>
      <c r="D36" s="46">
        <f>生誘!D36/X!AP$41</f>
        <v>8.9551222688885115E-3</v>
      </c>
      <c r="E36" s="46">
        <f>生誘!E36/X!AQ$41</f>
        <v>1.3337373106528906E-3</v>
      </c>
      <c r="F36" s="46">
        <f>生誘!F36/X!AR$41</f>
        <v>1.217836712153526E-3</v>
      </c>
      <c r="G36" s="46">
        <f>生誘!G36/X!AS$41</f>
        <v>1.3495026682997125E-3</v>
      </c>
      <c r="H36" s="46">
        <f>生誘!H36/X!AT$41</f>
        <v>1.1844036953240269E-4</v>
      </c>
      <c r="I36" s="48">
        <f>生誘!I36/X!AW$41</f>
        <v>6.7180878687242895E-4</v>
      </c>
      <c r="J36" s="47">
        <f>生誘!J36/X!AX$41</f>
        <v>2.0664826647197499E-3</v>
      </c>
      <c r="K36" s="48">
        <f>生誘!K36/X!AZ$41</f>
        <v>3.6588111316043837E-3</v>
      </c>
    </row>
    <row r="37" spans="1:11" s="64" customFormat="1" ht="17" customHeight="1" x14ac:dyDescent="0.2">
      <c r="A37" s="44" t="s">
        <v>34</v>
      </c>
      <c r="B37" s="90" t="s">
        <v>89</v>
      </c>
      <c r="C37" s="46">
        <f>生誘!C37/X!AO$41</f>
        <v>5.0878281841194209E-2</v>
      </c>
      <c r="D37" s="46">
        <f>生誘!D37/X!AP$41</f>
        <v>6.3575028588496299E-2</v>
      </c>
      <c r="E37" s="46">
        <f>生誘!E37/X!AQ$41</f>
        <v>7.1456116331564234E-2</v>
      </c>
      <c r="F37" s="46">
        <f>生誘!F37/X!AR$41</f>
        <v>9.9406606551152632E-2</v>
      </c>
      <c r="G37" s="46">
        <f>生誘!G37/X!AS$41</f>
        <v>8.6841095595326587E-2</v>
      </c>
      <c r="H37" s="46">
        <f>生誘!H37/X!AT$41</f>
        <v>-6.6831620387977769E-3</v>
      </c>
      <c r="I37" s="48">
        <f>生誘!I37/X!AW$41</f>
        <v>6.9721425034531992E-2</v>
      </c>
      <c r="J37" s="47">
        <f>生誘!J37/X!AX$41</f>
        <v>7.9018425728554609E-2</v>
      </c>
      <c r="K37" s="48">
        <f>生誘!K37/X!AZ$41</f>
        <v>7.3594208363117392E-2</v>
      </c>
    </row>
    <row r="38" spans="1:11" s="64" customFormat="1" ht="17" customHeight="1" x14ac:dyDescent="0.2">
      <c r="A38" s="44" t="s">
        <v>35</v>
      </c>
      <c r="B38" s="90" t="s">
        <v>90</v>
      </c>
      <c r="C38" s="46">
        <f>生誘!C38/X!AO$41</f>
        <v>0.35916760794718744</v>
      </c>
      <c r="D38" s="46">
        <f>生誘!D38/X!AP$41</f>
        <v>8.6242779339041939E-2</v>
      </c>
      <c r="E38" s="46">
        <f>生誘!E38/X!AQ$41</f>
        <v>9.8627864937763307E-3</v>
      </c>
      <c r="F38" s="46">
        <f>生誘!F38/X!AR$41</f>
        <v>9.3776796371143026E-4</v>
      </c>
      <c r="G38" s="46">
        <f>生誘!G38/X!AS$41</f>
        <v>2.703266353987916E-3</v>
      </c>
      <c r="H38" s="46">
        <f>生誘!H38/X!AT$41</f>
        <v>-2.2285364422535094E-5</v>
      </c>
      <c r="I38" s="48">
        <f>生誘!I38/X!AW$41</f>
        <v>3.0604877707027301E-3</v>
      </c>
      <c r="J38" s="47">
        <f>生誘!J38/X!AX$41</f>
        <v>3.110123316558568E-2</v>
      </c>
      <c r="K38" s="48">
        <f>生誘!K38/X!AZ$41</f>
        <v>4.0222053576755824E-2</v>
      </c>
    </row>
    <row r="39" spans="1:11" s="64" customFormat="1" ht="17" customHeight="1" x14ac:dyDescent="0.2">
      <c r="A39" s="44" t="s">
        <v>36</v>
      </c>
      <c r="B39" s="90" t="s">
        <v>91</v>
      </c>
      <c r="C39" s="46">
        <f>生誘!C39/X!AO$41</f>
        <v>1.4693796960691748E-3</v>
      </c>
      <c r="D39" s="46">
        <f>生誘!D39/X!AP$41</f>
        <v>1.3976898412365957E-3</v>
      </c>
      <c r="E39" s="46">
        <f>生誘!E39/X!AQ$41</f>
        <v>3.1949376050282767E-3</v>
      </c>
      <c r="F39" s="46">
        <f>生誘!F39/X!AR$41</f>
        <v>1.3489772578011666E-3</v>
      </c>
      <c r="G39" s="46">
        <f>生誘!G39/X!AS$41</f>
        <v>1.8914220760507263E-3</v>
      </c>
      <c r="H39" s="46">
        <f>生誘!H39/X!AT$41</f>
        <v>-4.1840300339952E-4</v>
      </c>
      <c r="I39" s="48">
        <f>生誘!I39/X!AW$41</f>
        <v>1.0593882303746997E-3</v>
      </c>
      <c r="J39" s="47">
        <f>生誘!J39/X!AX$41</f>
        <v>1.4047657233988689E-3</v>
      </c>
      <c r="K39" s="48">
        <f>生誘!K39/X!AZ$41</f>
        <v>1.558361487815605E-3</v>
      </c>
    </row>
    <row r="40" spans="1:11" s="64" customFormat="1" ht="17" customHeight="1" x14ac:dyDescent="0.2">
      <c r="A40" s="44" t="s">
        <v>37</v>
      </c>
      <c r="B40" s="90" t="s">
        <v>92</v>
      </c>
      <c r="C40" s="46">
        <f>生誘!C40/X!AO$41</f>
        <v>2.0834642201122649E-3</v>
      </c>
      <c r="D40" s="46">
        <f>生誘!D40/X!AP$41</f>
        <v>2.5205777746262598E-3</v>
      </c>
      <c r="E40" s="46">
        <f>生誘!E40/X!AQ$41</f>
        <v>1.9099565356014078E-3</v>
      </c>
      <c r="F40" s="46">
        <f>生誘!F40/X!AR$41</f>
        <v>8.9048274325761474E-3</v>
      </c>
      <c r="G40" s="46">
        <f>生誘!G40/X!AS$41</f>
        <v>4.9520733621017873E-3</v>
      </c>
      <c r="H40" s="46">
        <f>生誘!H40/X!AT$41</f>
        <v>2.7853389639256052E-3</v>
      </c>
      <c r="I40" s="48">
        <f>生誘!I40/X!AW$41</f>
        <v>2.7694127374721097E-2</v>
      </c>
      <c r="J40" s="47">
        <f>生誘!J40/X!AX$41</f>
        <v>3.3286826163333961E-3</v>
      </c>
      <c r="K40" s="48">
        <f>生誘!K40/X!AZ$41</f>
        <v>7.0709700229682256E-3</v>
      </c>
    </row>
    <row r="41" spans="1:11" s="64" customFormat="1" ht="17" customHeight="1" x14ac:dyDescent="0.2">
      <c r="A41" s="50"/>
      <c r="B41" s="93" t="s">
        <v>127</v>
      </c>
      <c r="C41" s="51">
        <f>生誘!C41/X!AO$41</f>
        <v>0.89318143801319527</v>
      </c>
      <c r="D41" s="51">
        <f>生誘!D41/X!AP$41</f>
        <v>0.93497597878195626</v>
      </c>
      <c r="E41" s="51">
        <f>生誘!E41/X!AQ$41</f>
        <v>1.2204986663180857</v>
      </c>
      <c r="F41" s="51">
        <f>生誘!F41/X!AR$41</f>
        <v>1.2757575248445063</v>
      </c>
      <c r="G41" s="51">
        <f>生誘!G41/X!AS$41</f>
        <v>1.0455849673748836</v>
      </c>
      <c r="H41" s="51">
        <f>生誘!H41/X!AT$41</f>
        <v>0.60652322320419405</v>
      </c>
      <c r="I41" s="53">
        <f>生誘!I41/X!AW$41</f>
        <v>1.5870664320152343</v>
      </c>
      <c r="J41" s="52">
        <f>生誘!J41/X!AX$41</f>
        <v>1.4562887988157645</v>
      </c>
      <c r="K41" s="53">
        <f>生誘!K41/X!AZ$41</f>
        <v>1.2466685645610391</v>
      </c>
    </row>
    <row r="42" spans="1:11" s="64" customFormat="1" ht="17" customHeight="1" x14ac:dyDescent="0.2">
      <c r="A42" s="63"/>
      <c r="B42" s="164" t="s">
        <v>223</v>
      </c>
      <c r="C42" s="49"/>
      <c r="D42" s="49"/>
      <c r="E42" s="49"/>
      <c r="F42" s="49"/>
      <c r="G42" s="49"/>
      <c r="H42" s="49"/>
      <c r="I42" s="49"/>
      <c r="J42" s="49"/>
      <c r="K42" s="49"/>
    </row>
    <row r="43" spans="1:11" s="64" customFormat="1" ht="17" customHeight="1" x14ac:dyDescent="0.2">
      <c r="A43" s="152" t="s">
        <v>1</v>
      </c>
      <c r="B43" s="153" t="s">
        <v>57</v>
      </c>
      <c r="C43" s="154">
        <f>ROUND(C4,4)</f>
        <v>6.6E-3</v>
      </c>
      <c r="D43" s="154">
        <f t="shared" ref="D43:K43" si="0">ROUND(D4,4)</f>
        <v>6.3E-3</v>
      </c>
      <c r="E43" s="154">
        <f t="shared" si="0"/>
        <v>5.9999999999999995E-4</v>
      </c>
      <c r="F43" s="154">
        <f t="shared" si="0"/>
        <v>2.9999999999999997E-4</v>
      </c>
      <c r="G43" s="154">
        <f t="shared" si="0"/>
        <v>8.0000000000000004E-4</v>
      </c>
      <c r="H43" s="154">
        <f t="shared" si="0"/>
        <v>-2.0199999999999999E-2</v>
      </c>
      <c r="I43" s="154">
        <f t="shared" si="0"/>
        <v>6.9999999999999999E-4</v>
      </c>
      <c r="J43" s="154">
        <f t="shared" si="0"/>
        <v>1.04E-2</v>
      </c>
      <c r="K43" s="155">
        <f t="shared" si="0"/>
        <v>5.4999999999999997E-3</v>
      </c>
    </row>
    <row r="44" spans="1:11" s="64" customFormat="1" ht="17" customHeight="1" x14ac:dyDescent="0.2">
      <c r="A44" s="156" t="s">
        <v>2</v>
      </c>
      <c r="B44" s="157" t="s">
        <v>58</v>
      </c>
      <c r="C44" s="158">
        <f t="shared" ref="C44:K80" si="1">ROUND(C5,4)</f>
        <v>0</v>
      </c>
      <c r="D44" s="158">
        <f t="shared" si="1"/>
        <v>1E-4</v>
      </c>
      <c r="E44" s="158">
        <f t="shared" si="1"/>
        <v>0</v>
      </c>
      <c r="F44" s="158">
        <f t="shared" si="1"/>
        <v>0</v>
      </c>
      <c r="G44" s="158">
        <f t="shared" si="1"/>
        <v>0</v>
      </c>
      <c r="H44" s="158">
        <f t="shared" si="1"/>
        <v>-4.0000000000000002E-4</v>
      </c>
      <c r="I44" s="158">
        <f t="shared" si="1"/>
        <v>2.0000000000000001E-4</v>
      </c>
      <c r="J44" s="158">
        <f t="shared" si="1"/>
        <v>2.0000000000000001E-4</v>
      </c>
      <c r="K44" s="159">
        <f t="shared" si="1"/>
        <v>1E-4</v>
      </c>
    </row>
    <row r="45" spans="1:11" s="64" customFormat="1" ht="17" customHeight="1" x14ac:dyDescent="0.2">
      <c r="A45" s="156" t="s">
        <v>3</v>
      </c>
      <c r="B45" s="157" t="s">
        <v>59</v>
      </c>
      <c r="C45" s="158">
        <f t="shared" si="1"/>
        <v>3.95E-2</v>
      </c>
      <c r="D45" s="158">
        <f t="shared" si="1"/>
        <v>3.0800000000000001E-2</v>
      </c>
      <c r="E45" s="158">
        <f t="shared" si="1"/>
        <v>1.8E-3</v>
      </c>
      <c r="F45" s="158">
        <f t="shared" si="1"/>
        <v>2.0000000000000001E-4</v>
      </c>
      <c r="G45" s="158">
        <f t="shared" si="1"/>
        <v>5.0000000000000001E-4</v>
      </c>
      <c r="H45" s="158">
        <f t="shared" si="1"/>
        <v>3.8199999999999998E-2</v>
      </c>
      <c r="I45" s="158">
        <f t="shared" si="1"/>
        <v>4.4000000000000003E-3</v>
      </c>
      <c r="J45" s="158">
        <f t="shared" si="1"/>
        <v>6.9699999999999998E-2</v>
      </c>
      <c r="K45" s="159">
        <f t="shared" si="1"/>
        <v>3.2500000000000001E-2</v>
      </c>
    </row>
    <row r="46" spans="1:11" s="64" customFormat="1" ht="17" customHeight="1" x14ac:dyDescent="0.2">
      <c r="A46" s="156" t="s">
        <v>4</v>
      </c>
      <c r="B46" s="157" t="s">
        <v>60</v>
      </c>
      <c r="C46" s="158">
        <f t="shared" si="1"/>
        <v>1.5E-3</v>
      </c>
      <c r="D46" s="158">
        <f t="shared" si="1"/>
        <v>1.6000000000000001E-3</v>
      </c>
      <c r="E46" s="158">
        <f t="shared" si="1"/>
        <v>4.0000000000000002E-4</v>
      </c>
      <c r="F46" s="158">
        <f t="shared" si="1"/>
        <v>4.0000000000000002E-4</v>
      </c>
      <c r="G46" s="158">
        <f t="shared" si="1"/>
        <v>4.0000000000000002E-4</v>
      </c>
      <c r="H46" s="158">
        <f t="shared" si="1"/>
        <v>1.21E-2</v>
      </c>
      <c r="I46" s="158">
        <f t="shared" si="1"/>
        <v>3.2000000000000002E-3</v>
      </c>
      <c r="J46" s="158">
        <f t="shared" si="1"/>
        <v>7.7999999999999996E-3</v>
      </c>
      <c r="K46" s="159">
        <f t="shared" si="1"/>
        <v>3.5000000000000001E-3</v>
      </c>
    </row>
    <row r="47" spans="1:11" s="64" customFormat="1" ht="17" customHeight="1" x14ac:dyDescent="0.2">
      <c r="A47" s="156" t="s">
        <v>5</v>
      </c>
      <c r="B47" s="157" t="s">
        <v>61</v>
      </c>
      <c r="C47" s="158">
        <f t="shared" si="1"/>
        <v>5.7000000000000002E-3</v>
      </c>
      <c r="D47" s="158">
        <f t="shared" si="1"/>
        <v>2.5999999999999999E-3</v>
      </c>
      <c r="E47" s="158">
        <f t="shared" si="1"/>
        <v>2.8999999999999998E-3</v>
      </c>
      <c r="F47" s="158">
        <f t="shared" si="1"/>
        <v>1.4200000000000001E-2</v>
      </c>
      <c r="G47" s="158">
        <f t="shared" si="1"/>
        <v>7.9000000000000008E-3</v>
      </c>
      <c r="H47" s="158">
        <f t="shared" si="1"/>
        <v>6.9000000000000006E-2</v>
      </c>
      <c r="I47" s="158">
        <f t="shared" si="1"/>
        <v>3.3999999999999998E-3</v>
      </c>
      <c r="J47" s="158">
        <f t="shared" si="1"/>
        <v>2.1100000000000001E-2</v>
      </c>
      <c r="K47" s="159">
        <f t="shared" si="1"/>
        <v>9.4999999999999998E-3</v>
      </c>
    </row>
    <row r="48" spans="1:11" s="64" customFormat="1" ht="17" customHeight="1" x14ac:dyDescent="0.2">
      <c r="A48" s="156" t="s">
        <v>6</v>
      </c>
      <c r="B48" s="157" t="s">
        <v>62</v>
      </c>
      <c r="C48" s="158">
        <f t="shared" si="1"/>
        <v>7.4999999999999997E-3</v>
      </c>
      <c r="D48" s="158">
        <f t="shared" si="1"/>
        <v>4.0000000000000001E-3</v>
      </c>
      <c r="E48" s="158">
        <f t="shared" si="1"/>
        <v>1.72E-2</v>
      </c>
      <c r="F48" s="158">
        <f t="shared" si="1"/>
        <v>1.8E-3</v>
      </c>
      <c r="G48" s="158">
        <f t="shared" si="1"/>
        <v>1.6999999999999999E-3</v>
      </c>
      <c r="H48" s="158">
        <f t="shared" si="1"/>
        <v>-6.9599999999999995E-2</v>
      </c>
      <c r="I48" s="158">
        <f t="shared" si="1"/>
        <v>1.5299999999999999E-2</v>
      </c>
      <c r="J48" s="158">
        <f t="shared" si="1"/>
        <v>4.7300000000000002E-2</v>
      </c>
      <c r="K48" s="159">
        <f t="shared" si="1"/>
        <v>2.0500000000000001E-2</v>
      </c>
    </row>
    <row r="49" spans="1:11" s="64" customFormat="1" ht="17" customHeight="1" x14ac:dyDescent="0.2">
      <c r="A49" s="156" t="s">
        <v>7</v>
      </c>
      <c r="B49" s="157" t="s">
        <v>63</v>
      </c>
      <c r="C49" s="158">
        <f t="shared" si="1"/>
        <v>4.5999999999999999E-3</v>
      </c>
      <c r="D49" s="158">
        <f t="shared" si="1"/>
        <v>8.8000000000000005E-3</v>
      </c>
      <c r="E49" s="158">
        <f t="shared" si="1"/>
        <v>3.5000000000000001E-3</v>
      </c>
      <c r="F49" s="158">
        <f t="shared" si="1"/>
        <v>6.1000000000000004E-3</v>
      </c>
      <c r="G49" s="158">
        <f t="shared" si="1"/>
        <v>3.7000000000000002E-3</v>
      </c>
      <c r="H49" s="158">
        <f t="shared" si="1"/>
        <v>-2.4899999999999999E-2</v>
      </c>
      <c r="I49" s="158">
        <f t="shared" si="1"/>
        <v>7.1999999999999998E-3</v>
      </c>
      <c r="J49" s="158">
        <f t="shared" si="1"/>
        <v>2.0799999999999999E-2</v>
      </c>
      <c r="K49" s="159">
        <f t="shared" si="1"/>
        <v>1.12E-2</v>
      </c>
    </row>
    <row r="50" spans="1:11" s="64" customFormat="1" ht="17" customHeight="1" x14ac:dyDescent="0.2">
      <c r="A50" s="156" t="s">
        <v>8</v>
      </c>
      <c r="B50" s="157" t="s">
        <v>64</v>
      </c>
      <c r="C50" s="158">
        <f t="shared" si="1"/>
        <v>3.0999999999999999E-3</v>
      </c>
      <c r="D50" s="158">
        <f t="shared" si="1"/>
        <v>3.7000000000000002E-3</v>
      </c>
      <c r="E50" s="158">
        <f t="shared" si="1"/>
        <v>2.3E-3</v>
      </c>
      <c r="F50" s="158">
        <f t="shared" si="1"/>
        <v>6.6E-3</v>
      </c>
      <c r="G50" s="158">
        <f t="shared" si="1"/>
        <v>5.1000000000000004E-3</v>
      </c>
      <c r="H50" s="158">
        <f t="shared" si="1"/>
        <v>6.4799999999999996E-2</v>
      </c>
      <c r="I50" s="158">
        <f t="shared" si="1"/>
        <v>4.1099999999999998E-2</v>
      </c>
      <c r="J50" s="158">
        <f t="shared" si="1"/>
        <v>6.0699999999999997E-2</v>
      </c>
      <c r="K50" s="159">
        <f t="shared" si="1"/>
        <v>2.7799999999999998E-2</v>
      </c>
    </row>
    <row r="51" spans="1:11" s="64" customFormat="1" ht="17" customHeight="1" x14ac:dyDescent="0.2">
      <c r="A51" s="156" t="s">
        <v>9</v>
      </c>
      <c r="B51" s="157" t="s">
        <v>65</v>
      </c>
      <c r="C51" s="158">
        <f t="shared" si="1"/>
        <v>8.0000000000000004E-4</v>
      </c>
      <c r="D51" s="158">
        <f t="shared" si="1"/>
        <v>5.9999999999999995E-4</v>
      </c>
      <c r="E51" s="158">
        <f t="shared" si="1"/>
        <v>5.0000000000000001E-4</v>
      </c>
      <c r="F51" s="158">
        <f t="shared" si="1"/>
        <v>1.5299999999999999E-2</v>
      </c>
      <c r="G51" s="158">
        <f t="shared" si="1"/>
        <v>6.7000000000000002E-3</v>
      </c>
      <c r="H51" s="158">
        <f t="shared" si="1"/>
        <v>2.18E-2</v>
      </c>
      <c r="I51" s="158">
        <f t="shared" si="1"/>
        <v>9.5999999999999992E-3</v>
      </c>
      <c r="J51" s="158">
        <f t="shared" si="1"/>
        <v>1.89E-2</v>
      </c>
      <c r="K51" s="159">
        <f t="shared" si="1"/>
        <v>8.8999999999999999E-3</v>
      </c>
    </row>
    <row r="52" spans="1:11" s="64" customFormat="1" ht="17" customHeight="1" x14ac:dyDescent="0.2">
      <c r="A52" s="156" t="s">
        <v>10</v>
      </c>
      <c r="B52" s="157" t="s">
        <v>66</v>
      </c>
      <c r="C52" s="158">
        <f t="shared" si="1"/>
        <v>8.9999999999999998E-4</v>
      </c>
      <c r="D52" s="158">
        <f t="shared" si="1"/>
        <v>1.6000000000000001E-3</v>
      </c>
      <c r="E52" s="158">
        <f t="shared" si="1"/>
        <v>5.0000000000000001E-4</v>
      </c>
      <c r="F52" s="158">
        <f t="shared" si="1"/>
        <v>1.7999999999999999E-2</v>
      </c>
      <c r="G52" s="158">
        <f t="shared" si="1"/>
        <v>7.9000000000000008E-3</v>
      </c>
      <c r="H52" s="158">
        <f t="shared" si="1"/>
        <v>0.4289</v>
      </c>
      <c r="I52" s="158">
        <f t="shared" si="1"/>
        <v>7.0400000000000004E-2</v>
      </c>
      <c r="J52" s="158">
        <f t="shared" si="1"/>
        <v>9.8500000000000004E-2</v>
      </c>
      <c r="K52" s="159">
        <f t="shared" si="1"/>
        <v>4.41E-2</v>
      </c>
    </row>
    <row r="53" spans="1:11" s="64" customFormat="1" ht="17" customHeight="1" x14ac:dyDescent="0.2">
      <c r="A53" s="156" t="s">
        <v>11</v>
      </c>
      <c r="B53" s="157" t="s">
        <v>67</v>
      </c>
      <c r="C53" s="158">
        <f t="shared" si="1"/>
        <v>4.0000000000000002E-4</v>
      </c>
      <c r="D53" s="158">
        <f t="shared" si="1"/>
        <v>6.9999999999999999E-4</v>
      </c>
      <c r="E53" s="158">
        <f t="shared" si="1"/>
        <v>4.0000000000000002E-4</v>
      </c>
      <c r="F53" s="158">
        <f t="shared" si="1"/>
        <v>3.3999999999999998E-3</v>
      </c>
      <c r="G53" s="158">
        <f t="shared" si="1"/>
        <v>1.6000000000000001E-3</v>
      </c>
      <c r="H53" s="158">
        <f t="shared" si="1"/>
        <v>4.5400000000000003E-2</v>
      </c>
      <c r="I53" s="158">
        <f t="shared" si="1"/>
        <v>1.7000000000000001E-2</v>
      </c>
      <c r="J53" s="158">
        <f t="shared" si="1"/>
        <v>2.0799999999999999E-2</v>
      </c>
      <c r="K53" s="159">
        <f t="shared" si="1"/>
        <v>9.7999999999999997E-3</v>
      </c>
    </row>
    <row r="54" spans="1:11" s="64" customFormat="1" ht="17" customHeight="1" x14ac:dyDescent="0.2">
      <c r="A54" s="156" t="s">
        <v>12</v>
      </c>
      <c r="B54" s="157" t="s">
        <v>68</v>
      </c>
      <c r="C54" s="158">
        <f t="shared" si="1"/>
        <v>3.3999999999999998E-3</v>
      </c>
      <c r="D54" s="158">
        <f t="shared" si="1"/>
        <v>2E-3</v>
      </c>
      <c r="E54" s="158">
        <f t="shared" si="1"/>
        <v>1.4E-3</v>
      </c>
      <c r="F54" s="158">
        <f t="shared" si="1"/>
        <v>4.1099999999999998E-2</v>
      </c>
      <c r="G54" s="158">
        <f t="shared" si="1"/>
        <v>1.9800000000000002E-2</v>
      </c>
      <c r="H54" s="158">
        <f t="shared" si="1"/>
        <v>0.1147</v>
      </c>
      <c r="I54" s="158">
        <f t="shared" si="1"/>
        <v>1.3100000000000001E-2</v>
      </c>
      <c r="J54" s="158">
        <f t="shared" si="1"/>
        <v>4.24E-2</v>
      </c>
      <c r="K54" s="159">
        <f t="shared" si="1"/>
        <v>1.95E-2</v>
      </c>
    </row>
    <row r="55" spans="1:11" ht="19" customHeight="1" x14ac:dyDescent="0.2">
      <c r="A55" s="156" t="s">
        <v>13</v>
      </c>
      <c r="B55" s="157" t="s">
        <v>69</v>
      </c>
      <c r="C55" s="158">
        <f t="shared" si="1"/>
        <v>2.9999999999999997E-4</v>
      </c>
      <c r="D55" s="158">
        <f t="shared" si="1"/>
        <v>4.0000000000000002E-4</v>
      </c>
      <c r="E55" s="158">
        <f t="shared" si="1"/>
        <v>2.9999999999999997E-4</v>
      </c>
      <c r="F55" s="158">
        <f t="shared" si="1"/>
        <v>5.7999999999999996E-3</v>
      </c>
      <c r="G55" s="158">
        <f t="shared" si="1"/>
        <v>1.61E-2</v>
      </c>
      <c r="H55" s="158">
        <f t="shared" si="1"/>
        <v>-1.9E-2</v>
      </c>
      <c r="I55" s="158">
        <f t="shared" si="1"/>
        <v>1.47E-2</v>
      </c>
      <c r="J55" s="158">
        <f t="shared" si="1"/>
        <v>3.0599999999999999E-2</v>
      </c>
      <c r="K55" s="159">
        <f t="shared" si="1"/>
        <v>1.44E-2</v>
      </c>
    </row>
    <row r="56" spans="1:11" ht="19" customHeight="1" x14ac:dyDescent="0.2">
      <c r="A56" s="156" t="s">
        <v>14</v>
      </c>
      <c r="B56" s="157" t="s">
        <v>70</v>
      </c>
      <c r="C56" s="158">
        <f t="shared" si="1"/>
        <v>2.9999999999999997E-4</v>
      </c>
      <c r="D56" s="158">
        <f t="shared" si="1"/>
        <v>4.0000000000000002E-4</v>
      </c>
      <c r="E56" s="158">
        <f t="shared" si="1"/>
        <v>4.0000000000000002E-4</v>
      </c>
      <c r="F56" s="158">
        <f t="shared" si="1"/>
        <v>1.2999999999999999E-3</v>
      </c>
      <c r="G56" s="158">
        <f t="shared" si="1"/>
        <v>4.1000000000000002E-2</v>
      </c>
      <c r="H56" s="158">
        <f t="shared" si="1"/>
        <v>9.2999999999999992E-3</v>
      </c>
      <c r="I56" s="158">
        <f t="shared" si="1"/>
        <v>5.5599999999999997E-2</v>
      </c>
      <c r="J56" s="158">
        <f t="shared" si="1"/>
        <v>3.8399999999999997E-2</v>
      </c>
      <c r="K56" s="159">
        <f t="shared" si="1"/>
        <v>2.63E-2</v>
      </c>
    </row>
    <row r="57" spans="1:11" ht="19" customHeight="1" x14ac:dyDescent="0.2">
      <c r="A57" s="156" t="s">
        <v>15</v>
      </c>
      <c r="B57" s="157" t="s">
        <v>71</v>
      </c>
      <c r="C57" s="158">
        <f t="shared" si="1"/>
        <v>4.0000000000000002E-4</v>
      </c>
      <c r="D57" s="158">
        <f t="shared" si="1"/>
        <v>2.9999999999999997E-4</v>
      </c>
      <c r="E57" s="158">
        <f t="shared" si="1"/>
        <v>1.8E-3</v>
      </c>
      <c r="F57" s="158">
        <f t="shared" si="1"/>
        <v>3.0000000000000001E-3</v>
      </c>
      <c r="G57" s="158">
        <f t="shared" si="1"/>
        <v>4.7000000000000002E-3</v>
      </c>
      <c r="H57" s="158">
        <f t="shared" si="1"/>
        <v>2.7E-2</v>
      </c>
      <c r="I57" s="158">
        <f t="shared" si="1"/>
        <v>6.7000000000000002E-3</v>
      </c>
      <c r="J57" s="158">
        <f t="shared" si="1"/>
        <v>2.7799999999999998E-2</v>
      </c>
      <c r="K57" s="159">
        <f t="shared" si="1"/>
        <v>1.0800000000000001E-2</v>
      </c>
    </row>
    <row r="58" spans="1:11" ht="19" customHeight="1" x14ac:dyDescent="0.2">
      <c r="A58" s="156" t="s">
        <v>16</v>
      </c>
      <c r="B58" s="157" t="s">
        <v>72</v>
      </c>
      <c r="C58" s="158">
        <f t="shared" si="1"/>
        <v>2.0000000000000001E-4</v>
      </c>
      <c r="D58" s="158">
        <f t="shared" si="1"/>
        <v>4.0000000000000002E-4</v>
      </c>
      <c r="E58" s="158">
        <f t="shared" si="1"/>
        <v>2.9999999999999997E-4</v>
      </c>
      <c r="F58" s="158">
        <f t="shared" si="1"/>
        <v>6.9999999999999999E-4</v>
      </c>
      <c r="G58" s="158">
        <f t="shared" si="1"/>
        <v>1E-3</v>
      </c>
      <c r="H58" s="158">
        <f t="shared" si="1"/>
        <v>-8.9999999999999993E-3</v>
      </c>
      <c r="I58" s="158">
        <f t="shared" si="1"/>
        <v>1.7899999999999999E-2</v>
      </c>
      <c r="J58" s="158">
        <f t="shared" si="1"/>
        <v>1.4200000000000001E-2</v>
      </c>
      <c r="K58" s="159">
        <f t="shared" si="1"/>
        <v>7.6E-3</v>
      </c>
    </row>
    <row r="59" spans="1:11" ht="19" customHeight="1" x14ac:dyDescent="0.2">
      <c r="A59" s="156" t="s">
        <v>17</v>
      </c>
      <c r="B59" s="157" t="s">
        <v>73</v>
      </c>
      <c r="C59" s="158">
        <f t="shared" si="1"/>
        <v>5.0000000000000001E-3</v>
      </c>
      <c r="D59" s="158">
        <f t="shared" si="1"/>
        <v>9.4999999999999998E-3</v>
      </c>
      <c r="E59" s="158">
        <f t="shared" si="1"/>
        <v>6.9999999999999999E-4</v>
      </c>
      <c r="F59" s="158">
        <f t="shared" si="1"/>
        <v>1.2800000000000001E-2</v>
      </c>
      <c r="G59" s="158">
        <f t="shared" si="1"/>
        <v>2.92E-2</v>
      </c>
      <c r="H59" s="158">
        <f t="shared" si="1"/>
        <v>3.5099999999999999E-2</v>
      </c>
      <c r="I59" s="158">
        <f t="shared" si="1"/>
        <v>0.1099</v>
      </c>
      <c r="J59" s="158">
        <f t="shared" si="1"/>
        <v>5.5899999999999998E-2</v>
      </c>
      <c r="K59" s="159">
        <f t="shared" si="1"/>
        <v>4.1799999999999997E-2</v>
      </c>
    </row>
    <row r="60" spans="1:11" ht="19" customHeight="1" x14ac:dyDescent="0.2">
      <c r="A60" s="156" t="s">
        <v>18</v>
      </c>
      <c r="B60" s="157" t="s">
        <v>74</v>
      </c>
      <c r="C60" s="158">
        <f t="shared" si="1"/>
        <v>2.0000000000000001E-4</v>
      </c>
      <c r="D60" s="158">
        <f t="shared" si="1"/>
        <v>5.9999999999999995E-4</v>
      </c>
      <c r="E60" s="158">
        <f t="shared" si="1"/>
        <v>0</v>
      </c>
      <c r="F60" s="158">
        <f t="shared" si="1"/>
        <v>1.8E-3</v>
      </c>
      <c r="G60" s="158">
        <f t="shared" si="1"/>
        <v>1.6000000000000001E-3</v>
      </c>
      <c r="H60" s="158">
        <f t="shared" si="1"/>
        <v>-4.0000000000000002E-4</v>
      </c>
      <c r="I60" s="158">
        <f t="shared" si="1"/>
        <v>4.1999999999999997E-3</v>
      </c>
      <c r="J60" s="158">
        <f t="shared" si="1"/>
        <v>2.3E-3</v>
      </c>
      <c r="K60" s="159">
        <f t="shared" si="1"/>
        <v>1.8E-3</v>
      </c>
    </row>
    <row r="61" spans="1:11" ht="19" customHeight="1" x14ac:dyDescent="0.2">
      <c r="A61" s="156" t="s">
        <v>19</v>
      </c>
      <c r="B61" s="157" t="s">
        <v>75</v>
      </c>
      <c r="C61" s="158">
        <f t="shared" si="1"/>
        <v>1.5E-3</v>
      </c>
      <c r="D61" s="158">
        <f t="shared" si="1"/>
        <v>2.86E-2</v>
      </c>
      <c r="E61" s="158">
        <f t="shared" si="1"/>
        <v>2.5999999999999999E-3</v>
      </c>
      <c r="F61" s="158">
        <f t="shared" si="1"/>
        <v>1.7999999999999999E-2</v>
      </c>
      <c r="G61" s="158">
        <f t="shared" si="1"/>
        <v>3.3799999999999997E-2</v>
      </c>
      <c r="H61" s="158">
        <f t="shared" si="1"/>
        <v>0.1903</v>
      </c>
      <c r="I61" s="158">
        <f t="shared" si="1"/>
        <v>0.86319999999999997</v>
      </c>
      <c r="J61" s="158">
        <f t="shared" si="1"/>
        <v>0.33110000000000001</v>
      </c>
      <c r="K61" s="159">
        <f t="shared" si="1"/>
        <v>0.2535</v>
      </c>
    </row>
    <row r="62" spans="1:11" ht="19" customHeight="1" x14ac:dyDescent="0.2">
      <c r="A62" s="156" t="s">
        <v>20</v>
      </c>
      <c r="B62" s="157" t="s">
        <v>76</v>
      </c>
      <c r="C62" s="158">
        <f t="shared" si="1"/>
        <v>8.8000000000000005E-3</v>
      </c>
      <c r="D62" s="158">
        <f t="shared" si="1"/>
        <v>4.5999999999999999E-3</v>
      </c>
      <c r="E62" s="158">
        <f t="shared" si="1"/>
        <v>3.0999999999999999E-3</v>
      </c>
      <c r="F62" s="158">
        <f t="shared" si="1"/>
        <v>3.0000000000000001E-3</v>
      </c>
      <c r="G62" s="158">
        <f t="shared" si="1"/>
        <v>5.5999999999999999E-3</v>
      </c>
      <c r="H62" s="158">
        <f t="shared" si="1"/>
        <v>5.45E-2</v>
      </c>
      <c r="I62" s="158">
        <f t="shared" si="1"/>
        <v>3.7000000000000002E-3</v>
      </c>
      <c r="J62" s="158">
        <f t="shared" si="1"/>
        <v>1.9800000000000002E-2</v>
      </c>
      <c r="K62" s="159">
        <f t="shared" si="1"/>
        <v>9.2999999999999992E-3</v>
      </c>
    </row>
    <row r="63" spans="1:11" ht="19" customHeight="1" x14ac:dyDescent="0.2">
      <c r="A63" s="156" t="s">
        <v>21</v>
      </c>
      <c r="B63" s="157" t="s">
        <v>77</v>
      </c>
      <c r="C63" s="158">
        <f t="shared" si="1"/>
        <v>3.8E-3</v>
      </c>
      <c r="D63" s="158">
        <f t="shared" si="1"/>
        <v>6.7000000000000002E-3</v>
      </c>
      <c r="E63" s="158">
        <f t="shared" si="1"/>
        <v>6.6E-3</v>
      </c>
      <c r="F63" s="158">
        <f t="shared" si="1"/>
        <v>0.79039999999999999</v>
      </c>
      <c r="G63" s="158">
        <f t="shared" si="1"/>
        <v>0.3221</v>
      </c>
      <c r="H63" s="158">
        <f t="shared" si="1"/>
        <v>2.0999999999999999E-3</v>
      </c>
      <c r="I63" s="158">
        <f t="shared" si="1"/>
        <v>4.1999999999999997E-3</v>
      </c>
      <c r="J63" s="158">
        <f t="shared" si="1"/>
        <v>5.7000000000000002E-3</v>
      </c>
      <c r="K63" s="159">
        <f t="shared" si="1"/>
        <v>5.9499999999999997E-2</v>
      </c>
    </row>
    <row r="64" spans="1:11" ht="19" customHeight="1" x14ac:dyDescent="0.2">
      <c r="A64" s="156" t="s">
        <v>22</v>
      </c>
      <c r="B64" s="157" t="s">
        <v>176</v>
      </c>
      <c r="C64" s="158">
        <f t="shared" si="1"/>
        <v>1.5599999999999999E-2</v>
      </c>
      <c r="D64" s="158">
        <f t="shared" si="1"/>
        <v>2.9700000000000001E-2</v>
      </c>
      <c r="E64" s="158">
        <f t="shared" si="1"/>
        <v>1.18E-2</v>
      </c>
      <c r="F64" s="158">
        <f t="shared" si="1"/>
        <v>7.7999999999999996E-3</v>
      </c>
      <c r="G64" s="158">
        <f t="shared" si="1"/>
        <v>7.7999999999999996E-3</v>
      </c>
      <c r="H64" s="158">
        <f t="shared" si="1"/>
        <v>2.1499999999999998E-2</v>
      </c>
      <c r="I64" s="158">
        <f t="shared" si="1"/>
        <v>1.8599999999999998E-2</v>
      </c>
      <c r="J64" s="158">
        <f t="shared" si="1"/>
        <v>3.5700000000000003E-2</v>
      </c>
      <c r="K64" s="159">
        <f t="shared" si="1"/>
        <v>2.5100000000000001E-2</v>
      </c>
    </row>
    <row r="65" spans="1:11" ht="19" customHeight="1" x14ac:dyDescent="0.2">
      <c r="A65" s="156" t="s">
        <v>23</v>
      </c>
      <c r="B65" s="157" t="s">
        <v>78</v>
      </c>
      <c r="C65" s="158">
        <f t="shared" si="1"/>
        <v>4.7999999999999996E-3</v>
      </c>
      <c r="D65" s="158">
        <f t="shared" si="1"/>
        <v>9.2999999999999992E-3</v>
      </c>
      <c r="E65" s="158">
        <f t="shared" si="1"/>
        <v>3.0999999999999999E-3</v>
      </c>
      <c r="F65" s="158">
        <f t="shared" si="1"/>
        <v>1.8E-3</v>
      </c>
      <c r="G65" s="158">
        <f t="shared" si="1"/>
        <v>2.5000000000000001E-3</v>
      </c>
      <c r="H65" s="158">
        <f t="shared" si="1"/>
        <v>-2.0000000000000001E-4</v>
      </c>
      <c r="I65" s="158">
        <f t="shared" si="1"/>
        <v>1.4E-3</v>
      </c>
      <c r="J65" s="158">
        <f t="shared" si="1"/>
        <v>2.3999999999999998E-3</v>
      </c>
      <c r="K65" s="159">
        <f t="shared" si="1"/>
        <v>4.3E-3</v>
      </c>
    </row>
    <row r="66" spans="1:11" ht="19" customHeight="1" x14ac:dyDescent="0.2">
      <c r="A66" s="156" t="s">
        <v>24</v>
      </c>
      <c r="B66" s="157" t="s">
        <v>79</v>
      </c>
      <c r="C66" s="158">
        <f t="shared" si="1"/>
        <v>2.5000000000000001E-3</v>
      </c>
      <c r="D66" s="158">
        <f t="shared" si="1"/>
        <v>1.2999999999999999E-3</v>
      </c>
      <c r="E66" s="158">
        <f t="shared" si="1"/>
        <v>7.7999999999999996E-3</v>
      </c>
      <c r="F66" s="158">
        <f t="shared" si="1"/>
        <v>8.9999999999999998E-4</v>
      </c>
      <c r="G66" s="158">
        <f t="shared" si="1"/>
        <v>8.9999999999999998E-4</v>
      </c>
      <c r="H66" s="158">
        <f t="shared" si="1"/>
        <v>-2.9999999999999997E-4</v>
      </c>
      <c r="I66" s="158">
        <f t="shared" si="1"/>
        <v>5.9999999999999995E-4</v>
      </c>
      <c r="J66" s="158">
        <f t="shared" si="1"/>
        <v>1.4999999999999999E-2</v>
      </c>
      <c r="K66" s="159">
        <f t="shared" si="1"/>
        <v>6.1000000000000004E-3</v>
      </c>
    </row>
    <row r="67" spans="1:11" ht="19" customHeight="1" x14ac:dyDescent="0.2">
      <c r="A67" s="156" t="s">
        <v>25</v>
      </c>
      <c r="B67" s="157" t="s">
        <v>80</v>
      </c>
      <c r="C67" s="158">
        <f t="shared" si="1"/>
        <v>0.18049999999999999</v>
      </c>
      <c r="D67" s="158">
        <f t="shared" si="1"/>
        <v>0.15670000000000001</v>
      </c>
      <c r="E67" s="158">
        <f t="shared" si="1"/>
        <v>2.98E-2</v>
      </c>
      <c r="F67" s="158">
        <f t="shared" si="1"/>
        <v>5.6000000000000001E-2</v>
      </c>
      <c r="G67" s="158">
        <f t="shared" si="1"/>
        <v>7.4499999999999997E-2</v>
      </c>
      <c r="H67" s="158">
        <f t="shared" si="1"/>
        <v>-0.28029999999999999</v>
      </c>
      <c r="I67" s="158">
        <f t="shared" si="1"/>
        <v>9.5699999999999993E-2</v>
      </c>
      <c r="J67" s="158">
        <f t="shared" si="1"/>
        <v>0.12959999999999999</v>
      </c>
      <c r="K67" s="159">
        <f t="shared" si="1"/>
        <v>0.1164</v>
      </c>
    </row>
    <row r="68" spans="1:11" ht="19" customHeight="1" x14ac:dyDescent="0.2">
      <c r="A68" s="156" t="s">
        <v>26</v>
      </c>
      <c r="B68" s="157" t="s">
        <v>81</v>
      </c>
      <c r="C68" s="158">
        <f t="shared" si="1"/>
        <v>1.15E-2</v>
      </c>
      <c r="D68" s="158">
        <f t="shared" si="1"/>
        <v>0.06</v>
      </c>
      <c r="E68" s="158">
        <f t="shared" si="1"/>
        <v>1.1599999999999999E-2</v>
      </c>
      <c r="F68" s="158">
        <f t="shared" si="1"/>
        <v>1.24E-2</v>
      </c>
      <c r="G68" s="158">
        <f t="shared" si="1"/>
        <v>1.12E-2</v>
      </c>
      <c r="H68" s="158">
        <f t="shared" si="1"/>
        <v>-8.0000000000000004E-4</v>
      </c>
      <c r="I68" s="158">
        <f t="shared" si="1"/>
        <v>1.7999999999999999E-2</v>
      </c>
      <c r="J68" s="158">
        <f t="shared" si="1"/>
        <v>2.1700000000000001E-2</v>
      </c>
      <c r="K68" s="159">
        <f t="shared" si="1"/>
        <v>2.9700000000000001E-2</v>
      </c>
    </row>
    <row r="69" spans="1:11" ht="19" customHeight="1" x14ac:dyDescent="0.2">
      <c r="A69" s="156" t="s">
        <v>27</v>
      </c>
      <c r="B69" s="157" t="s">
        <v>82</v>
      </c>
      <c r="C69" s="158">
        <f t="shared" si="1"/>
        <v>2.47E-2</v>
      </c>
      <c r="D69" s="158">
        <f t="shared" si="1"/>
        <v>0.22520000000000001</v>
      </c>
      <c r="E69" s="158">
        <f t="shared" si="1"/>
        <v>1.7100000000000001E-2</v>
      </c>
      <c r="F69" s="158">
        <f t="shared" si="1"/>
        <v>1.0999999999999999E-2</v>
      </c>
      <c r="G69" s="158">
        <f t="shared" si="1"/>
        <v>3.9300000000000002E-2</v>
      </c>
      <c r="H69" s="158">
        <f t="shared" si="1"/>
        <v>-9.7000000000000003E-3</v>
      </c>
      <c r="I69" s="158">
        <f t="shared" si="1"/>
        <v>8.9999999999999993E-3</v>
      </c>
      <c r="J69" s="158">
        <f t="shared" si="1"/>
        <v>2.5100000000000001E-2</v>
      </c>
      <c r="K69" s="159">
        <f t="shared" si="1"/>
        <v>8.1100000000000005E-2</v>
      </c>
    </row>
    <row r="70" spans="1:11" ht="19" customHeight="1" x14ac:dyDescent="0.2">
      <c r="A70" s="156">
        <v>57</v>
      </c>
      <c r="B70" s="157" t="s">
        <v>83</v>
      </c>
      <c r="C70" s="158">
        <f t="shared" si="1"/>
        <v>5.7599999999999998E-2</v>
      </c>
      <c r="D70" s="158">
        <f t="shared" si="1"/>
        <v>5.1400000000000001E-2</v>
      </c>
      <c r="E70" s="158">
        <f t="shared" si="1"/>
        <v>2.47E-2</v>
      </c>
      <c r="F70" s="158">
        <f t="shared" si="1"/>
        <v>4.07E-2</v>
      </c>
      <c r="G70" s="158">
        <f t="shared" si="1"/>
        <v>3.2199999999999999E-2</v>
      </c>
      <c r="H70" s="158">
        <f t="shared" si="1"/>
        <v>-0.1144</v>
      </c>
      <c r="I70" s="158">
        <f t="shared" si="1"/>
        <v>5.7000000000000002E-2</v>
      </c>
      <c r="J70" s="158">
        <f t="shared" si="1"/>
        <v>8.9700000000000002E-2</v>
      </c>
      <c r="K70" s="159">
        <f t="shared" si="1"/>
        <v>5.9799999999999999E-2</v>
      </c>
    </row>
    <row r="71" spans="1:11" ht="19" customHeight="1" x14ac:dyDescent="0.2">
      <c r="A71" s="156" t="s">
        <v>29</v>
      </c>
      <c r="B71" s="157" t="s">
        <v>84</v>
      </c>
      <c r="C71" s="158">
        <f t="shared" si="1"/>
        <v>2.01E-2</v>
      </c>
      <c r="D71" s="158">
        <f t="shared" si="1"/>
        <v>3.7499999999999999E-2</v>
      </c>
      <c r="E71" s="158">
        <f t="shared" si="1"/>
        <v>1.46E-2</v>
      </c>
      <c r="F71" s="158">
        <f t="shared" ref="D71:K80" si="2">ROUND(F32,4)</f>
        <v>2.8299999999999999E-2</v>
      </c>
      <c r="G71" s="158">
        <f t="shared" si="2"/>
        <v>6.0999999999999999E-2</v>
      </c>
      <c r="H71" s="158">
        <f t="shared" si="2"/>
        <v>2.5100000000000001E-2</v>
      </c>
      <c r="I71" s="158">
        <f t="shared" si="2"/>
        <v>1.2999999999999999E-2</v>
      </c>
      <c r="J71" s="158">
        <f t="shared" si="2"/>
        <v>5.6399999999999999E-2</v>
      </c>
      <c r="K71" s="159">
        <f t="shared" si="2"/>
        <v>4.0500000000000001E-2</v>
      </c>
    </row>
    <row r="72" spans="1:11" ht="19" customHeight="1" x14ac:dyDescent="0.2">
      <c r="A72" s="156" t="s">
        <v>30</v>
      </c>
      <c r="B72" s="157" t="s">
        <v>85</v>
      </c>
      <c r="C72" s="158">
        <f t="shared" si="1"/>
        <v>2.0000000000000001E-4</v>
      </c>
      <c r="D72" s="158">
        <f t="shared" si="2"/>
        <v>4.1000000000000003E-3</v>
      </c>
      <c r="E72" s="158">
        <f t="shared" si="2"/>
        <v>0.2762</v>
      </c>
      <c r="F72" s="158">
        <f t="shared" si="2"/>
        <v>8.9999999999999998E-4</v>
      </c>
      <c r="G72" s="158">
        <f t="shared" si="2"/>
        <v>5.0000000000000001E-4</v>
      </c>
      <c r="H72" s="158">
        <f t="shared" si="2"/>
        <v>2.9999999999999997E-4</v>
      </c>
      <c r="I72" s="158">
        <f t="shared" si="2"/>
        <v>2.8E-3</v>
      </c>
      <c r="J72" s="158">
        <f t="shared" si="2"/>
        <v>2.9999999999999997E-4</v>
      </c>
      <c r="K72" s="159">
        <f t="shared" si="2"/>
        <v>2.46E-2</v>
      </c>
    </row>
    <row r="73" spans="1:11" ht="19" customHeight="1" x14ac:dyDescent="0.2">
      <c r="A73" s="156" t="s">
        <v>31</v>
      </c>
      <c r="B73" s="157" t="s">
        <v>86</v>
      </c>
      <c r="C73" s="158">
        <f t="shared" si="1"/>
        <v>5.0000000000000001E-4</v>
      </c>
      <c r="D73" s="158">
        <f t="shared" si="2"/>
        <v>3.1699999999999999E-2</v>
      </c>
      <c r="E73" s="158">
        <f t="shared" si="2"/>
        <v>0.15690000000000001</v>
      </c>
      <c r="F73" s="158">
        <f t="shared" si="2"/>
        <v>0.06</v>
      </c>
      <c r="G73" s="158">
        <f t="shared" si="2"/>
        <v>0.2064</v>
      </c>
      <c r="H73" s="158">
        <f t="shared" si="2"/>
        <v>1E-4</v>
      </c>
      <c r="I73" s="158">
        <f t="shared" si="2"/>
        <v>3.2000000000000002E-3</v>
      </c>
      <c r="J73" s="158">
        <f t="shared" si="2"/>
        <v>1.83E-2</v>
      </c>
      <c r="K73" s="159">
        <f t="shared" si="2"/>
        <v>5.5500000000000001E-2</v>
      </c>
    </row>
    <row r="74" spans="1:11" ht="19" customHeight="1" x14ac:dyDescent="0.2">
      <c r="A74" s="156" t="s">
        <v>32</v>
      </c>
      <c r="B74" s="157" t="s">
        <v>87</v>
      </c>
      <c r="C74" s="158">
        <f t="shared" si="1"/>
        <v>6.6100000000000006E-2</v>
      </c>
      <c r="D74" s="158">
        <f t="shared" si="2"/>
        <v>5.0999999999999997E-2</v>
      </c>
      <c r="E74" s="158">
        <f t="shared" si="2"/>
        <v>0.53180000000000005</v>
      </c>
      <c r="F74" s="158">
        <f t="shared" si="2"/>
        <v>0</v>
      </c>
      <c r="G74" s="158">
        <f t="shared" si="2"/>
        <v>0</v>
      </c>
      <c r="H74" s="158">
        <f t="shared" si="2"/>
        <v>-1E-4</v>
      </c>
      <c r="I74" s="158">
        <f t="shared" si="2"/>
        <v>1E-4</v>
      </c>
      <c r="J74" s="158">
        <f t="shared" si="2"/>
        <v>8.0000000000000004E-4</v>
      </c>
      <c r="K74" s="159">
        <f t="shared" si="2"/>
        <v>5.9400000000000001E-2</v>
      </c>
    </row>
    <row r="75" spans="1:11" ht="19" customHeight="1" x14ac:dyDescent="0.2">
      <c r="A75" s="156" t="s">
        <v>33</v>
      </c>
      <c r="B75" s="157" t="s">
        <v>88</v>
      </c>
      <c r="C75" s="158">
        <f t="shared" si="1"/>
        <v>1.1999999999999999E-3</v>
      </c>
      <c r="D75" s="158">
        <f t="shared" si="2"/>
        <v>8.9999999999999993E-3</v>
      </c>
      <c r="E75" s="158">
        <f t="shared" si="2"/>
        <v>1.2999999999999999E-3</v>
      </c>
      <c r="F75" s="158">
        <f t="shared" si="2"/>
        <v>1.1999999999999999E-3</v>
      </c>
      <c r="G75" s="158">
        <f t="shared" si="2"/>
        <v>1.2999999999999999E-3</v>
      </c>
      <c r="H75" s="158">
        <f t="shared" si="2"/>
        <v>1E-4</v>
      </c>
      <c r="I75" s="158">
        <f t="shared" si="2"/>
        <v>6.9999999999999999E-4</v>
      </c>
      <c r="J75" s="158">
        <f t="shared" si="2"/>
        <v>2.0999999999999999E-3</v>
      </c>
      <c r="K75" s="159">
        <f t="shared" si="2"/>
        <v>3.7000000000000002E-3</v>
      </c>
    </row>
    <row r="76" spans="1:11" ht="19" customHeight="1" x14ac:dyDescent="0.2">
      <c r="A76" s="156" t="s">
        <v>34</v>
      </c>
      <c r="B76" s="157" t="s">
        <v>89</v>
      </c>
      <c r="C76" s="158">
        <f t="shared" si="1"/>
        <v>5.0900000000000001E-2</v>
      </c>
      <c r="D76" s="158">
        <f t="shared" si="2"/>
        <v>6.3600000000000004E-2</v>
      </c>
      <c r="E76" s="158">
        <f t="shared" si="2"/>
        <v>7.1499999999999994E-2</v>
      </c>
      <c r="F76" s="158">
        <f t="shared" si="2"/>
        <v>9.9400000000000002E-2</v>
      </c>
      <c r="G76" s="158">
        <f t="shared" si="2"/>
        <v>8.6800000000000002E-2</v>
      </c>
      <c r="H76" s="158">
        <f t="shared" si="2"/>
        <v>-6.7000000000000002E-3</v>
      </c>
      <c r="I76" s="158">
        <f t="shared" si="2"/>
        <v>6.9699999999999998E-2</v>
      </c>
      <c r="J76" s="158">
        <f t="shared" si="2"/>
        <v>7.9000000000000001E-2</v>
      </c>
      <c r="K76" s="159">
        <f t="shared" si="2"/>
        <v>7.3599999999999999E-2</v>
      </c>
    </row>
    <row r="77" spans="1:11" ht="19" customHeight="1" x14ac:dyDescent="0.2">
      <c r="A77" s="156" t="s">
        <v>35</v>
      </c>
      <c r="B77" s="157" t="s">
        <v>90</v>
      </c>
      <c r="C77" s="158">
        <f t="shared" si="1"/>
        <v>0.35920000000000002</v>
      </c>
      <c r="D77" s="158">
        <f t="shared" si="2"/>
        <v>8.6199999999999999E-2</v>
      </c>
      <c r="E77" s="158">
        <f t="shared" si="2"/>
        <v>9.9000000000000008E-3</v>
      </c>
      <c r="F77" s="158">
        <f t="shared" si="2"/>
        <v>8.9999999999999998E-4</v>
      </c>
      <c r="G77" s="158">
        <f t="shared" si="2"/>
        <v>2.7000000000000001E-3</v>
      </c>
      <c r="H77" s="158">
        <f t="shared" si="2"/>
        <v>0</v>
      </c>
      <c r="I77" s="158">
        <f t="shared" si="2"/>
        <v>3.0999999999999999E-3</v>
      </c>
      <c r="J77" s="158">
        <f t="shared" si="2"/>
        <v>3.1099999999999999E-2</v>
      </c>
      <c r="K77" s="159">
        <f t="shared" si="2"/>
        <v>4.02E-2</v>
      </c>
    </row>
    <row r="78" spans="1:11" ht="19" customHeight="1" x14ac:dyDescent="0.2">
      <c r="A78" s="156" t="s">
        <v>36</v>
      </c>
      <c r="B78" s="157" t="s">
        <v>91</v>
      </c>
      <c r="C78" s="158">
        <f t="shared" si="1"/>
        <v>1.5E-3</v>
      </c>
      <c r="D78" s="158">
        <f t="shared" si="2"/>
        <v>1.4E-3</v>
      </c>
      <c r="E78" s="158">
        <f t="shared" si="2"/>
        <v>3.2000000000000002E-3</v>
      </c>
      <c r="F78" s="158">
        <f t="shared" si="2"/>
        <v>1.2999999999999999E-3</v>
      </c>
      <c r="G78" s="158">
        <f t="shared" si="2"/>
        <v>1.9E-3</v>
      </c>
      <c r="H78" s="158">
        <f t="shared" si="2"/>
        <v>-4.0000000000000002E-4</v>
      </c>
      <c r="I78" s="158">
        <f t="shared" si="2"/>
        <v>1.1000000000000001E-3</v>
      </c>
      <c r="J78" s="158">
        <f t="shared" si="2"/>
        <v>1.4E-3</v>
      </c>
      <c r="K78" s="159">
        <f t="shared" si="2"/>
        <v>1.6000000000000001E-3</v>
      </c>
    </row>
    <row r="79" spans="1:11" ht="19" customHeight="1" x14ac:dyDescent="0.2">
      <c r="A79" s="160" t="s">
        <v>37</v>
      </c>
      <c r="B79" s="161" t="s">
        <v>92</v>
      </c>
      <c r="C79" s="162">
        <f t="shared" si="1"/>
        <v>2.0999999999999999E-3</v>
      </c>
      <c r="D79" s="162">
        <f t="shared" si="2"/>
        <v>2.5000000000000001E-3</v>
      </c>
      <c r="E79" s="162">
        <f t="shared" si="2"/>
        <v>1.9E-3</v>
      </c>
      <c r="F79" s="162">
        <f t="shared" si="2"/>
        <v>8.8999999999999999E-3</v>
      </c>
      <c r="G79" s="162">
        <f t="shared" si="2"/>
        <v>5.0000000000000001E-3</v>
      </c>
      <c r="H79" s="162">
        <f t="shared" si="2"/>
        <v>2.8E-3</v>
      </c>
      <c r="I79" s="162">
        <f t="shared" si="2"/>
        <v>2.7699999999999999E-2</v>
      </c>
      <c r="J79" s="162">
        <f t="shared" si="2"/>
        <v>3.3E-3</v>
      </c>
      <c r="K79" s="163">
        <f t="shared" si="2"/>
        <v>7.1000000000000004E-3</v>
      </c>
    </row>
    <row r="80" spans="1:11" ht="19" customHeight="1" x14ac:dyDescent="0.2">
      <c r="A80" s="160"/>
      <c r="B80" s="161" t="s">
        <v>127</v>
      </c>
      <c r="C80" s="162">
        <f t="shared" si="1"/>
        <v>0.89319999999999999</v>
      </c>
      <c r="D80" s="162">
        <f t="shared" si="2"/>
        <v>0.93500000000000005</v>
      </c>
      <c r="E80" s="162">
        <f t="shared" si="2"/>
        <v>1.2204999999999999</v>
      </c>
      <c r="F80" s="162">
        <f t="shared" si="2"/>
        <v>1.2758</v>
      </c>
      <c r="G80" s="162">
        <f t="shared" si="2"/>
        <v>1.0456000000000001</v>
      </c>
      <c r="H80" s="162">
        <f t="shared" si="2"/>
        <v>0.60650000000000004</v>
      </c>
      <c r="I80" s="162">
        <f t="shared" si="2"/>
        <v>1.5871</v>
      </c>
      <c r="J80" s="162">
        <f t="shared" si="2"/>
        <v>1.4562999999999999</v>
      </c>
      <c r="K80" s="163">
        <f t="shared" si="2"/>
        <v>1.2466999999999999</v>
      </c>
    </row>
  </sheetData>
  <mergeCells count="1">
    <mergeCell ref="A2:B3"/>
  </mergeCells>
  <phoneticPr fontId="1"/>
  <pageMargins left="0.7" right="0.7" top="0.75" bottom="0.75" header="0.3" footer="0.3"/>
  <pageSetup paperSize="9" scale="54" fitToWidth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600B2-35C3-420A-A8ED-9E1BF339C8C3}">
  <sheetPr codeName="Sheet10">
    <tabColor rgb="FFFFFFCC"/>
    <pageSetUpPr fitToPage="1"/>
  </sheetPr>
  <dimension ref="A1:K80"/>
  <sheetViews>
    <sheetView view="pageBreakPreview" zoomScale="90" zoomScaleNormal="90" zoomScaleSheetLayoutView="90" workbookViewId="0">
      <pane xSplit="2" ySplit="3" topLeftCell="C4" activePane="bottomRight" state="frozen"/>
      <selection activeCell="A2" sqref="A2:B3"/>
      <selection pane="topRight" activeCell="A2" sqref="A2:B3"/>
      <selection pane="bottomLeft" activeCell="A2" sqref="A2:B3"/>
      <selection pane="bottomRight" activeCell="C4" sqref="C4"/>
    </sheetView>
  </sheetViews>
  <sheetFormatPr defaultRowHeight="19.5" customHeight="1" x14ac:dyDescent="0.2"/>
  <cols>
    <col min="1" max="1" width="6.6328125" style="5" customWidth="1"/>
    <col min="2" max="2" width="30.6328125" style="4" customWidth="1"/>
    <col min="3" max="13" width="12.6328125" style="4" customWidth="1"/>
    <col min="14" max="16384" width="8.7265625" style="4"/>
  </cols>
  <sheetData>
    <row r="1" spans="1:11" ht="24.5" customHeight="1" x14ac:dyDescent="0.2">
      <c r="A1" s="25"/>
      <c r="B1" s="3"/>
      <c r="C1" s="3"/>
      <c r="D1" s="3"/>
      <c r="E1" s="3"/>
      <c r="F1" s="3"/>
      <c r="J1" s="8"/>
    </row>
    <row r="2" spans="1:11" ht="19.5" customHeight="1" x14ac:dyDescent="0.2">
      <c r="A2" s="198" t="s">
        <v>206</v>
      </c>
      <c r="B2" s="187"/>
      <c r="C2" s="14" t="s">
        <v>39</v>
      </c>
      <c r="D2" s="14" t="s">
        <v>40</v>
      </c>
      <c r="E2" s="14" t="s">
        <v>41</v>
      </c>
      <c r="F2" s="14" t="s">
        <v>42</v>
      </c>
      <c r="G2" s="14" t="s">
        <v>43</v>
      </c>
      <c r="H2" s="14" t="s">
        <v>44</v>
      </c>
      <c r="I2" s="15" t="s">
        <v>47</v>
      </c>
      <c r="J2" s="13" t="s">
        <v>177</v>
      </c>
      <c r="K2" s="15" t="s">
        <v>49</v>
      </c>
    </row>
    <row r="3" spans="1:11" ht="34.5" customHeight="1" x14ac:dyDescent="0.2">
      <c r="A3" s="188"/>
      <c r="B3" s="189"/>
      <c r="C3" s="146" t="s">
        <v>94</v>
      </c>
      <c r="D3" s="146" t="s">
        <v>95</v>
      </c>
      <c r="E3" s="146" t="s">
        <v>186</v>
      </c>
      <c r="F3" s="146" t="s">
        <v>187</v>
      </c>
      <c r="G3" s="146" t="s">
        <v>188</v>
      </c>
      <c r="H3" s="146" t="s">
        <v>99</v>
      </c>
      <c r="I3" s="143" t="s">
        <v>100</v>
      </c>
      <c r="J3" s="26" t="s">
        <v>178</v>
      </c>
      <c r="K3" s="143" t="s">
        <v>101</v>
      </c>
    </row>
    <row r="4" spans="1:11" s="64" customFormat="1" ht="17" customHeight="1" x14ac:dyDescent="0.2">
      <c r="A4" s="44" t="s">
        <v>1</v>
      </c>
      <c r="B4" s="90" t="s">
        <v>57</v>
      </c>
      <c r="C4" s="46">
        <f>生誘!C4/生誘!$K4</f>
        <v>1.2712224067390447E-2</v>
      </c>
      <c r="D4" s="46">
        <f>生誘!D4/生誘!$K4</f>
        <v>0.3309493822059536</v>
      </c>
      <c r="E4" s="46">
        <f>生誘!E4/生誘!$K4</f>
        <v>8.9920729888723766E-3</v>
      </c>
      <c r="F4" s="46">
        <f>生誘!F4/生誘!$K4</f>
        <v>1.0965295202090719E-3</v>
      </c>
      <c r="G4" s="46">
        <f>生誘!G4/生誘!$K4</f>
        <v>1.8747931357225928E-2</v>
      </c>
      <c r="H4" s="46">
        <f>生誘!H4/生誘!$K4</f>
        <v>2.0334021678553248E-3</v>
      </c>
      <c r="I4" s="48">
        <f>生誘!I4/生誘!$K4</f>
        <v>1.8864413923425E-2</v>
      </c>
      <c r="J4" s="47">
        <f>生誘!J4/生誘!$K4</f>
        <v>0.60660404376906829</v>
      </c>
      <c r="K4" s="48">
        <f>生誘!K4/生誘!$K4</f>
        <v>1</v>
      </c>
    </row>
    <row r="5" spans="1:11" s="64" customFormat="1" ht="17" customHeight="1" x14ac:dyDescent="0.2">
      <c r="A5" s="44" t="s">
        <v>2</v>
      </c>
      <c r="B5" s="90" t="s">
        <v>58</v>
      </c>
      <c r="C5" s="46">
        <f>生誘!C5/生誘!$K5</f>
        <v>3.3042790410796673E-3</v>
      </c>
      <c r="D5" s="46">
        <f>生誘!D5/生誘!$K5</f>
        <v>0.18453252624918795</v>
      </c>
      <c r="E5" s="46">
        <f>生誘!E5/生誘!$K5</f>
        <v>2.1457566784009115E-2</v>
      </c>
      <c r="F5" s="46">
        <f>生誘!F5/生誘!$K5</f>
        <v>7.2212703710105705E-3</v>
      </c>
      <c r="G5" s="46">
        <f>生誘!G5/生誘!$K5</f>
        <v>3.3788426193413316E-2</v>
      </c>
      <c r="H5" s="46">
        <f>生誘!H5/生誘!$K5</f>
        <v>1.7120144129395348E-3</v>
      </c>
      <c r="I5" s="48">
        <f>生誘!I5/生誘!$K5</f>
        <v>0.21119857536753958</v>
      </c>
      <c r="J5" s="47">
        <f>生誘!J5/生誘!$K5</f>
        <v>0.53678534158082025</v>
      </c>
      <c r="K5" s="48">
        <f>生誘!K5/生誘!$K5</f>
        <v>1</v>
      </c>
    </row>
    <row r="6" spans="1:11" s="64" customFormat="1" ht="17" customHeight="1" x14ac:dyDescent="0.2">
      <c r="A6" s="44" t="s">
        <v>3</v>
      </c>
      <c r="B6" s="90" t="s">
        <v>59</v>
      </c>
      <c r="C6" s="46">
        <f>生誘!C6/生誘!$K6</f>
        <v>1.2853389659096893E-2</v>
      </c>
      <c r="D6" s="46">
        <f>生誘!D6/生誘!$K6</f>
        <v>0.27272889536242634</v>
      </c>
      <c r="E6" s="46">
        <f>生誘!E6/生誘!$K6</f>
        <v>4.6296488321291608E-3</v>
      </c>
      <c r="F6" s="46">
        <f>生誘!F6/生誘!$K6</f>
        <v>1.0384119338012956E-4</v>
      </c>
      <c r="G6" s="46">
        <f>生誘!G6/生誘!$K6</f>
        <v>2.0967119512061917E-3</v>
      </c>
      <c r="H6" s="46">
        <f>生誘!H6/生誘!$K6</f>
        <v>-6.5103745381284335E-4</v>
      </c>
      <c r="I6" s="48">
        <f>生誘!I6/生誘!$K6</f>
        <v>2.1089740755528684E-2</v>
      </c>
      <c r="J6" s="47">
        <f>生誘!J6/生誘!$K6</f>
        <v>0.68714880970004544</v>
      </c>
      <c r="K6" s="48">
        <f>生誘!K6/生誘!$K6</f>
        <v>1</v>
      </c>
    </row>
    <row r="7" spans="1:11" s="64" customFormat="1" ht="17" customHeight="1" x14ac:dyDescent="0.2">
      <c r="A7" s="44" t="s">
        <v>4</v>
      </c>
      <c r="B7" s="90" t="s">
        <v>60</v>
      </c>
      <c r="C7" s="46">
        <f>生誘!C7/生誘!$K7</f>
        <v>4.4240112815101479E-3</v>
      </c>
      <c r="D7" s="46">
        <f>生誘!D7/生誘!$K7</f>
        <v>0.1269174118652272</v>
      </c>
      <c r="E7" s="46">
        <f>生誘!E7/生誘!$K7</f>
        <v>8.4371148999392975E-3</v>
      </c>
      <c r="F7" s="46">
        <f>生誘!F7/生誘!$K7</f>
        <v>1.8991514869228924E-3</v>
      </c>
      <c r="G7" s="46">
        <f>生誘!G7/生誘!$K7</f>
        <v>1.3394502849530842E-2</v>
      </c>
      <c r="H7" s="46">
        <f>生誘!H7/生誘!$K7</f>
        <v>-1.8920005323969013E-3</v>
      </c>
      <c r="I7" s="48">
        <f>生誘!I7/生誘!$K7</f>
        <v>0.14041836873927946</v>
      </c>
      <c r="J7" s="47">
        <f>生誘!J7/生誘!$K7</f>
        <v>0.70640143940998712</v>
      </c>
      <c r="K7" s="48">
        <f>生誘!K7/生誘!$K7</f>
        <v>1</v>
      </c>
    </row>
    <row r="8" spans="1:11" s="64" customFormat="1" ht="17" customHeight="1" x14ac:dyDescent="0.2">
      <c r="A8" s="44" t="s">
        <v>5</v>
      </c>
      <c r="B8" s="90" t="s">
        <v>61</v>
      </c>
      <c r="C8" s="46">
        <f>生誘!C8/生誘!$K8</f>
        <v>6.3633484880362638E-3</v>
      </c>
      <c r="D8" s="46">
        <f>生誘!D8/生誘!$K8</f>
        <v>7.7079609378111327E-2</v>
      </c>
      <c r="E8" s="46">
        <f>生誘!E8/生誘!$K8</f>
        <v>2.4933655830665608E-2</v>
      </c>
      <c r="F8" s="46">
        <f>生誘!F8/生誘!$K8</f>
        <v>2.6037254420539727E-2</v>
      </c>
      <c r="G8" s="46">
        <f>生誘!G8/生誘!$K8</f>
        <v>0.10479622050534541</v>
      </c>
      <c r="H8" s="46">
        <f>生誘!H8/生誘!$K8</f>
        <v>-4.0040441198422577E-3</v>
      </c>
      <c r="I8" s="48">
        <f>生誘!I8/生誘!$K8</f>
        <v>5.6255764198353826E-2</v>
      </c>
      <c r="J8" s="47">
        <f>生誘!J8/生誘!$K8</f>
        <v>0.70853819129878992</v>
      </c>
      <c r="K8" s="48">
        <f>生誘!K8/生誘!$K8</f>
        <v>1</v>
      </c>
    </row>
    <row r="9" spans="1:11" s="64" customFormat="1" ht="17" customHeight="1" x14ac:dyDescent="0.2">
      <c r="A9" s="44" t="s">
        <v>6</v>
      </c>
      <c r="B9" s="90" t="s">
        <v>62</v>
      </c>
      <c r="C9" s="46">
        <f>生誘!C9/生誘!$K9</f>
        <v>3.8516175574956316E-3</v>
      </c>
      <c r="D9" s="46">
        <f>生誘!D9/生誘!$K9</f>
        <v>5.6405053017480132E-2</v>
      </c>
      <c r="E9" s="46">
        <f>生誘!E9/生誘!$K9</f>
        <v>6.9405159209977765E-2</v>
      </c>
      <c r="F9" s="46">
        <f>生誘!F9/生誘!$K9</f>
        <v>1.5012947063377925E-3</v>
      </c>
      <c r="G9" s="46">
        <f>生誘!G9/生誘!$K9</f>
        <v>1.0702346335449095E-2</v>
      </c>
      <c r="H9" s="46">
        <f>生誘!H9/生誘!$K9</f>
        <v>1.8843868045484346E-3</v>
      </c>
      <c r="I9" s="48">
        <f>生誘!I9/生誘!$K9</f>
        <v>0.11709918223430256</v>
      </c>
      <c r="J9" s="47">
        <f>生誘!J9/生誘!$K9</f>
        <v>0.73915096013440862</v>
      </c>
      <c r="K9" s="48">
        <f>生誘!K9/生誘!$K9</f>
        <v>1</v>
      </c>
    </row>
    <row r="10" spans="1:11" s="64" customFormat="1" ht="17" customHeight="1" x14ac:dyDescent="0.2">
      <c r="A10" s="44" t="s">
        <v>7</v>
      </c>
      <c r="B10" s="90" t="s">
        <v>63</v>
      </c>
      <c r="C10" s="46">
        <f>生誘!C10/生誘!$K10</f>
        <v>4.33975081056274E-3</v>
      </c>
      <c r="D10" s="46">
        <f>生誘!D10/生誘!$K10</f>
        <v>0.22574324021681019</v>
      </c>
      <c r="E10" s="46">
        <f>生誘!E10/生誘!$K10</f>
        <v>2.5733717302915904E-2</v>
      </c>
      <c r="F10" s="46">
        <f>生誘!F10/生誘!$K10</f>
        <v>9.5458304209517179E-3</v>
      </c>
      <c r="G10" s="46">
        <f>生誘!G10/生誘!$K10</f>
        <v>4.186497404426754E-2</v>
      </c>
      <c r="H10" s="46">
        <f>生誘!H10/生誘!$K10</f>
        <v>1.228646125731922E-3</v>
      </c>
      <c r="I10" s="48">
        <f>生誘!I10/生誘!$K10</f>
        <v>9.9434392330680868E-2</v>
      </c>
      <c r="J10" s="47">
        <f>生誘!J10/生誘!$K10</f>
        <v>0.59210944874807903</v>
      </c>
      <c r="K10" s="48">
        <f>生誘!K10/生誘!$K10</f>
        <v>1</v>
      </c>
    </row>
    <row r="11" spans="1:11" s="64" customFormat="1" ht="17" customHeight="1" x14ac:dyDescent="0.2">
      <c r="A11" s="44" t="s">
        <v>8</v>
      </c>
      <c r="B11" s="90" t="s">
        <v>64</v>
      </c>
      <c r="C11" s="46">
        <f>生誘!C11/生誘!$K11</f>
        <v>1.1921326473984055E-3</v>
      </c>
      <c r="D11" s="46">
        <f>生誘!D11/生誘!$K11</f>
        <v>3.8190733052711194E-2</v>
      </c>
      <c r="E11" s="46">
        <f>生誘!E11/生誘!$K11</f>
        <v>6.767273444851161E-3</v>
      </c>
      <c r="F11" s="46">
        <f>生誘!F11/生誘!$K11</f>
        <v>4.1581480062439268E-3</v>
      </c>
      <c r="G11" s="46">
        <f>生誘!G11/生誘!$K11</f>
        <v>2.2959041723355261E-2</v>
      </c>
      <c r="H11" s="46">
        <f>生誘!H11/生誘!$K11</f>
        <v>-1.2890521300795241E-3</v>
      </c>
      <c r="I11" s="48">
        <f>生誘!I11/生誘!$K11</f>
        <v>0.23049682657747517</v>
      </c>
      <c r="J11" s="47">
        <f>生誘!J11/生誘!$K11</f>
        <v>0.6975248966780444</v>
      </c>
      <c r="K11" s="48">
        <f>生誘!K11/生誘!$K11</f>
        <v>1</v>
      </c>
    </row>
    <row r="12" spans="1:11" s="64" customFormat="1" ht="17" customHeight="1" x14ac:dyDescent="0.2">
      <c r="A12" s="44" t="s">
        <v>9</v>
      </c>
      <c r="B12" s="90" t="s">
        <v>65</v>
      </c>
      <c r="C12" s="46">
        <f>生誘!C12/生誘!$K12</f>
        <v>9.1571760070465835E-4</v>
      </c>
      <c r="D12" s="46">
        <f>生誘!D12/生誘!$K12</f>
        <v>1.8557899808159573E-2</v>
      </c>
      <c r="E12" s="46">
        <f>生誘!E12/生誘!$K12</f>
        <v>4.8957287854760759E-3</v>
      </c>
      <c r="F12" s="46">
        <f>生誘!F12/生誘!$K12</f>
        <v>3.0250435940854123E-2</v>
      </c>
      <c r="G12" s="46">
        <f>生誘!G12/生誘!$K12</f>
        <v>9.6013558589893092E-2</v>
      </c>
      <c r="H12" s="46">
        <f>生誘!H12/生誘!$K12</f>
        <v>-1.3601319043886465E-3</v>
      </c>
      <c r="I12" s="48">
        <f>生誘!I12/生誘!$K12</f>
        <v>0.16907771189131884</v>
      </c>
      <c r="J12" s="47">
        <f>生誘!J12/生誘!$K12</f>
        <v>0.68164907928798224</v>
      </c>
      <c r="K12" s="48">
        <f>生誘!K12/生誘!$K12</f>
        <v>1</v>
      </c>
    </row>
    <row r="13" spans="1:11" s="64" customFormat="1" ht="17" customHeight="1" x14ac:dyDescent="0.2">
      <c r="A13" s="44" t="s">
        <v>10</v>
      </c>
      <c r="B13" s="90" t="s">
        <v>66</v>
      </c>
      <c r="C13" s="46">
        <f>生誘!C13/生誘!$K13</f>
        <v>2.089055302427288E-4</v>
      </c>
      <c r="D13" s="46">
        <f>生誘!D13/生誘!$K13</f>
        <v>1.0613344949341394E-2</v>
      </c>
      <c r="E13" s="46">
        <f>生誘!E13/生誘!$K13</f>
        <v>9.6986511903531425E-4</v>
      </c>
      <c r="F13" s="46">
        <f>生誘!F13/生誘!$K13</f>
        <v>7.1401582369915086E-3</v>
      </c>
      <c r="G13" s="46">
        <f>生誘!G13/生誘!$K13</f>
        <v>2.2579275010471297E-2</v>
      </c>
      <c r="H13" s="46">
        <f>生誘!H13/生誘!$K13</f>
        <v>-5.3861072372102985E-3</v>
      </c>
      <c r="I13" s="48">
        <f>生誘!I13/生誘!$K13</f>
        <v>0.24904019940277997</v>
      </c>
      <c r="J13" s="47">
        <f>生誘!J13/生誘!$K13</f>
        <v>0.71483435898834813</v>
      </c>
      <c r="K13" s="48">
        <f>生誘!K13/生誘!$K13</f>
        <v>1</v>
      </c>
    </row>
    <row r="14" spans="1:11" s="64" customFormat="1" ht="17" customHeight="1" x14ac:dyDescent="0.2">
      <c r="A14" s="44" t="s">
        <v>11</v>
      </c>
      <c r="B14" s="90" t="s">
        <v>67</v>
      </c>
      <c r="C14" s="46">
        <f>生誘!C14/生誘!$K14</f>
        <v>4.1083971149096838E-4</v>
      </c>
      <c r="D14" s="46">
        <f>生誘!D14/生誘!$K14</f>
        <v>2.0905961729785132E-2</v>
      </c>
      <c r="E14" s="46">
        <f>生誘!E14/生誘!$K14</f>
        <v>3.7093733260900683E-3</v>
      </c>
      <c r="F14" s="46">
        <f>生誘!F14/生誘!$K14</f>
        <v>6.1362458235387322E-3</v>
      </c>
      <c r="G14" s="46">
        <f>生誘!G14/生誘!$K14</f>
        <v>2.0923904094780808E-2</v>
      </c>
      <c r="H14" s="46">
        <f>生誘!H14/生誘!$K14</f>
        <v>-2.5713786164575261E-3</v>
      </c>
      <c r="I14" s="48">
        <f>生誘!I14/生誘!$K14</f>
        <v>0.27091246709130767</v>
      </c>
      <c r="J14" s="47">
        <f>生誘!J14/生誘!$K14</f>
        <v>0.6795725868394642</v>
      </c>
      <c r="K14" s="48">
        <f>生誘!K14/生誘!$K14</f>
        <v>1</v>
      </c>
    </row>
    <row r="15" spans="1:11" s="64" customFormat="1" ht="17" customHeight="1" x14ac:dyDescent="0.2">
      <c r="A15" s="44" t="s">
        <v>12</v>
      </c>
      <c r="B15" s="90" t="s">
        <v>68</v>
      </c>
      <c r="C15" s="46">
        <f>生誘!C15/生誘!$K15</f>
        <v>1.8415365071010761E-3</v>
      </c>
      <c r="D15" s="46">
        <f>生誘!D15/生誘!$K15</f>
        <v>2.8973139679660885E-2</v>
      </c>
      <c r="E15" s="46">
        <f>生誘!E15/生誘!$K15</f>
        <v>5.7631592326644557E-3</v>
      </c>
      <c r="F15" s="46">
        <f>生誘!F15/生誘!$K15</f>
        <v>3.6889475242942595E-2</v>
      </c>
      <c r="G15" s="46">
        <f>生誘!G15/生誘!$K15</f>
        <v>0.12860929593800147</v>
      </c>
      <c r="H15" s="46">
        <f>生誘!H15/生誘!$K15</f>
        <v>-3.2585041850216588E-3</v>
      </c>
      <c r="I15" s="48">
        <f>生誘!I15/生誘!$K15</f>
        <v>0.10468800874147131</v>
      </c>
      <c r="J15" s="47">
        <f>生誘!J15/生誘!$K15</f>
        <v>0.69649388884317986</v>
      </c>
      <c r="K15" s="48">
        <f>生誘!K15/生誘!$K15</f>
        <v>1</v>
      </c>
    </row>
    <row r="16" spans="1:11" s="64" customFormat="1" ht="17" customHeight="1" x14ac:dyDescent="0.2">
      <c r="A16" s="44" t="s">
        <v>13</v>
      </c>
      <c r="B16" s="90" t="s">
        <v>69</v>
      </c>
      <c r="C16" s="46">
        <f>生誘!C16/生誘!$K16</f>
        <v>1.8874863640836768E-4</v>
      </c>
      <c r="D16" s="46">
        <f>生誘!D16/生誘!$K16</f>
        <v>8.9813881753075912E-3</v>
      </c>
      <c r="E16" s="46">
        <f>生誘!E16/生誘!$K16</f>
        <v>1.8849400066733313E-3</v>
      </c>
      <c r="F16" s="46">
        <f>生誘!F16/生誘!$K16</f>
        <v>7.0188899746340856E-3</v>
      </c>
      <c r="G16" s="46">
        <f>生誘!G16/生誘!$K16</f>
        <v>0.14170324760670466</v>
      </c>
      <c r="H16" s="46">
        <f>生誘!H16/生誘!$K16</f>
        <v>7.2984300638583976E-4</v>
      </c>
      <c r="I16" s="48">
        <f>生誘!I16/生誘!$K16</f>
        <v>0.15899208307204934</v>
      </c>
      <c r="J16" s="47">
        <f>生誘!J16/生誘!$K16</f>
        <v>0.6805008595218367</v>
      </c>
      <c r="K16" s="48">
        <f>生誘!K16/生誘!$K16</f>
        <v>1</v>
      </c>
    </row>
    <row r="17" spans="1:11" s="64" customFormat="1" ht="17" customHeight="1" x14ac:dyDescent="0.2">
      <c r="A17" s="44" t="s">
        <v>14</v>
      </c>
      <c r="B17" s="90" t="s">
        <v>70</v>
      </c>
      <c r="C17" s="46">
        <f>生誘!C17/生誘!$K17</f>
        <v>1.2021424272053891E-4</v>
      </c>
      <c r="D17" s="46">
        <f>生誘!D17/生誘!$K17</f>
        <v>4.2278392341525452E-3</v>
      </c>
      <c r="E17" s="46">
        <f>生誘!E17/生誘!$K17</f>
        <v>1.2828572412458248E-3</v>
      </c>
      <c r="F17" s="46">
        <f>生誘!F17/生誘!$K17</f>
        <v>8.4412604329397285E-4</v>
      </c>
      <c r="G17" s="46">
        <f>生誘!G17/生誘!$K17</f>
        <v>0.1968719159675415</v>
      </c>
      <c r="H17" s="46">
        <f>生誘!H17/生誘!$K17</f>
        <v>-1.9475597812700351E-4</v>
      </c>
      <c r="I17" s="48">
        <f>生誘!I17/生誘!$K17</f>
        <v>0.33005493636204852</v>
      </c>
      <c r="J17" s="47">
        <f>生誘!J17/生誘!$K17</f>
        <v>0.46679286688712412</v>
      </c>
      <c r="K17" s="48">
        <f>生誘!K17/生誘!$K17</f>
        <v>1</v>
      </c>
    </row>
    <row r="18" spans="1:11" s="64" customFormat="1" ht="17" customHeight="1" x14ac:dyDescent="0.2">
      <c r="A18" s="44" t="s">
        <v>15</v>
      </c>
      <c r="B18" s="90" t="s">
        <v>71</v>
      </c>
      <c r="C18" s="46">
        <f>生誘!C18/生誘!$K18</f>
        <v>4.2135729440433459E-4</v>
      </c>
      <c r="D18" s="46">
        <f>生誘!D18/生誘!$K18</f>
        <v>9.1084262365624807E-3</v>
      </c>
      <c r="E18" s="46">
        <f>生誘!E18/生誘!$K18</f>
        <v>1.3849592503552903E-2</v>
      </c>
      <c r="F18" s="46">
        <f>生誘!F18/生誘!$K18</f>
        <v>4.8864964855219566E-3</v>
      </c>
      <c r="G18" s="46">
        <f>生誘!G18/生誘!$K18</f>
        <v>5.4952178006375883E-2</v>
      </c>
      <c r="H18" s="46">
        <f>生誘!H18/生誘!$K18</f>
        <v>-1.3776865940805039E-3</v>
      </c>
      <c r="I18" s="48">
        <f>生誘!I18/生誘!$K18</f>
        <v>9.719645906793957E-2</v>
      </c>
      <c r="J18" s="47">
        <f>生誘!J18/生誘!$K18</f>
        <v>0.82096317699972332</v>
      </c>
      <c r="K18" s="48">
        <f>生誘!K18/生誘!$K18</f>
        <v>1</v>
      </c>
    </row>
    <row r="19" spans="1:11" s="64" customFormat="1" ht="17" customHeight="1" x14ac:dyDescent="0.2">
      <c r="A19" s="44" t="s">
        <v>16</v>
      </c>
      <c r="B19" s="90" t="s">
        <v>72</v>
      </c>
      <c r="C19" s="46">
        <f>生誘!C19/生誘!$K19</f>
        <v>2.8214490189291036E-4</v>
      </c>
      <c r="D19" s="46">
        <f>生誘!D19/生誘!$K19</f>
        <v>1.3994864950607951E-2</v>
      </c>
      <c r="E19" s="46">
        <f>生誘!E19/生誘!$K19</f>
        <v>3.4246335223504605E-3</v>
      </c>
      <c r="F19" s="46">
        <f>生誘!F19/生誘!$K19</f>
        <v>1.5318707729250055E-3</v>
      </c>
      <c r="G19" s="46">
        <f>生誘!G19/生誘!$K19</f>
        <v>1.6388301104426562E-2</v>
      </c>
      <c r="H19" s="46">
        <f>生誘!H19/生誘!$K19</f>
        <v>6.5783336599042549E-4</v>
      </c>
      <c r="I19" s="48">
        <f>生誘!I19/生誘!$K19</f>
        <v>0.36699431182053632</v>
      </c>
      <c r="J19" s="47">
        <f>生誘!J19/生誘!$K19</f>
        <v>0.59672603956127024</v>
      </c>
      <c r="K19" s="48">
        <f>生誘!K19/生誘!$K19</f>
        <v>1</v>
      </c>
    </row>
    <row r="20" spans="1:11" s="64" customFormat="1" ht="17" customHeight="1" x14ac:dyDescent="0.2">
      <c r="A20" s="44" t="s">
        <v>17</v>
      </c>
      <c r="B20" s="90" t="s">
        <v>73</v>
      </c>
      <c r="C20" s="46">
        <f>生誘!C20/生誘!$K20</f>
        <v>1.2564452671668714E-3</v>
      </c>
      <c r="D20" s="46">
        <f>生誘!D20/生誘!$K20</f>
        <v>6.5745394374864596E-2</v>
      </c>
      <c r="E20" s="46">
        <f>生誘!E20/生誘!$K20</f>
        <v>1.3776072402121714E-3</v>
      </c>
      <c r="F20" s="46">
        <f>生誘!F20/生誘!$K20</f>
        <v>5.3597984855205394E-3</v>
      </c>
      <c r="G20" s="46">
        <f>生誘!G20/生誘!$K20</f>
        <v>8.8369818838664849E-2</v>
      </c>
      <c r="H20" s="46">
        <f>生誘!H20/生誘!$K20</f>
        <v>-4.6508380632417548E-4</v>
      </c>
      <c r="I20" s="48">
        <f>生誘!I20/生誘!$K20</f>
        <v>0.41036413390144189</v>
      </c>
      <c r="J20" s="47">
        <f>生誘!J20/生誘!$K20</f>
        <v>0.42799188569845337</v>
      </c>
      <c r="K20" s="48">
        <f>生誘!K20/生誘!$K20</f>
        <v>1</v>
      </c>
    </row>
    <row r="21" spans="1:11" s="64" customFormat="1" ht="17" customHeight="1" x14ac:dyDescent="0.2">
      <c r="A21" s="44" t="s">
        <v>18</v>
      </c>
      <c r="B21" s="90" t="s">
        <v>74</v>
      </c>
      <c r="C21" s="46">
        <f>生誘!C21/生誘!$K21</f>
        <v>1.0844489632698255E-3</v>
      </c>
      <c r="D21" s="46">
        <f>生誘!D21/生誘!$K21</f>
        <v>9.4999514990645781E-2</v>
      </c>
      <c r="E21" s="46">
        <f>生誘!E21/生誘!$K21</f>
        <v>1.1638068496149844E-3</v>
      </c>
      <c r="F21" s="46">
        <f>生誘!F21/生誘!$K21</f>
        <v>1.756636887923925E-2</v>
      </c>
      <c r="G21" s="46">
        <f>生誘!G21/生誘!$K21</f>
        <v>0.11426619851715893</v>
      </c>
      <c r="H21" s="46">
        <f>生誘!H21/生誘!$K21</f>
        <v>1.2131337296103941E-4</v>
      </c>
      <c r="I21" s="48">
        <f>生誘!I21/生誘!$K21</f>
        <v>0.36438689758455439</v>
      </c>
      <c r="J21" s="47">
        <f>生誘!J21/生誘!$K21</f>
        <v>0.40641145084255581</v>
      </c>
      <c r="K21" s="48">
        <f>生誘!K21/生誘!$K21</f>
        <v>1</v>
      </c>
    </row>
    <row r="22" spans="1:11" s="64" customFormat="1" ht="17" customHeight="1" x14ac:dyDescent="0.2">
      <c r="A22" s="44" t="s">
        <v>19</v>
      </c>
      <c r="B22" s="90" t="s">
        <v>75</v>
      </c>
      <c r="C22" s="46">
        <f>生誘!C22/生誘!$K22</f>
        <v>6.1379308463942387E-5</v>
      </c>
      <c r="D22" s="46">
        <f>生誘!D22/生誘!$K22</f>
        <v>3.2465158388439455E-2</v>
      </c>
      <c r="E22" s="46">
        <f>生誘!E22/生誘!$K22</f>
        <v>8.3212609693266804E-4</v>
      </c>
      <c r="F22" s="46">
        <f>生誘!F22/生誘!$K22</f>
        <v>1.2404921162123285E-3</v>
      </c>
      <c r="G22" s="46">
        <f>生誘!G22/生誘!$K22</f>
        <v>1.6835102785094046E-2</v>
      </c>
      <c r="H22" s="46">
        <f>生誘!H22/生誘!$K22</f>
        <v>-4.1545782069002651E-4</v>
      </c>
      <c r="I22" s="48">
        <f>生誘!I22/生誘!$K22</f>
        <v>0.53124433303081164</v>
      </c>
      <c r="J22" s="47">
        <f>生誘!J22/生誘!$K22</f>
        <v>0.41773686609473593</v>
      </c>
      <c r="K22" s="48">
        <f>生誘!K22/生誘!$K22</f>
        <v>1</v>
      </c>
    </row>
    <row r="23" spans="1:11" s="64" customFormat="1" ht="17" customHeight="1" x14ac:dyDescent="0.2">
      <c r="A23" s="44" t="s">
        <v>20</v>
      </c>
      <c r="B23" s="90" t="s">
        <v>76</v>
      </c>
      <c r="C23" s="46">
        <f>生誘!C23/生誘!$K23</f>
        <v>9.943537262091625E-3</v>
      </c>
      <c r="D23" s="46">
        <f>生誘!D23/生誘!$K23</f>
        <v>0.14341406218476382</v>
      </c>
      <c r="E23" s="46">
        <f>生誘!E23/生誘!$K23</f>
        <v>2.7244185573702874E-2</v>
      </c>
      <c r="F23" s="46">
        <f>生誘!F23/生誘!$K23</f>
        <v>5.7058105635355901E-3</v>
      </c>
      <c r="G23" s="46">
        <f>生誘!G23/生誘!$K23</f>
        <v>7.6040637290063967E-2</v>
      </c>
      <c r="H23" s="46">
        <f>生誘!H23/生誘!$K23</f>
        <v>-3.2385512570784129E-3</v>
      </c>
      <c r="I23" s="48">
        <f>生誘!I23/生誘!$K23</f>
        <v>6.1549307831729828E-2</v>
      </c>
      <c r="J23" s="47">
        <f>生誘!J23/生誘!$K23</f>
        <v>0.67934101055119078</v>
      </c>
      <c r="K23" s="48">
        <f>生誘!K23/生誘!$K23</f>
        <v>1</v>
      </c>
    </row>
    <row r="24" spans="1:11" s="64" customFormat="1" ht="17" customHeight="1" x14ac:dyDescent="0.2">
      <c r="A24" s="44" t="s">
        <v>21</v>
      </c>
      <c r="B24" s="90" t="s">
        <v>77</v>
      </c>
      <c r="C24" s="46">
        <f>生誘!C24/生誘!$K24</f>
        <v>6.7559477814353502E-4</v>
      </c>
      <c r="D24" s="46">
        <f>生誘!D24/生誘!$K24</f>
        <v>3.2282808446148142E-2</v>
      </c>
      <c r="E24" s="46">
        <f>生誘!E24/生誘!$K24</f>
        <v>9.0773442529455892E-3</v>
      </c>
      <c r="F24" s="46">
        <f>生誘!F24/生誘!$K24</f>
        <v>0.23248100632276089</v>
      </c>
      <c r="G24" s="46">
        <f>生誘!G24/生誘!$K24</f>
        <v>0.68369927497821048</v>
      </c>
      <c r="H24" s="46">
        <f>生誘!H24/生誘!$K24</f>
        <v>-1.9252504686614909E-5</v>
      </c>
      <c r="I24" s="48">
        <f>生誘!I24/生誘!$K24</f>
        <v>1.1051256472728015E-2</v>
      </c>
      <c r="J24" s="47">
        <f>生誘!J24/生誘!$K24</f>
        <v>3.0751967253749977E-2</v>
      </c>
      <c r="K24" s="48">
        <f>生誘!K24/生誘!$K24</f>
        <v>1</v>
      </c>
    </row>
    <row r="25" spans="1:11" s="64" customFormat="1" ht="17" customHeight="1" x14ac:dyDescent="0.2">
      <c r="A25" s="44" t="s">
        <v>22</v>
      </c>
      <c r="B25" s="90" t="s">
        <v>176</v>
      </c>
      <c r="C25" s="46">
        <f>生誘!C25/生誘!$K25</f>
        <v>6.5401246218004423E-3</v>
      </c>
      <c r="D25" s="46">
        <f>生誘!D25/生誘!$K25</f>
        <v>0.34060379080284459</v>
      </c>
      <c r="E25" s="46">
        <f>生誘!E25/生誘!$K25</f>
        <v>3.8732766767755888E-2</v>
      </c>
      <c r="F25" s="46">
        <f>生誘!F25/生誘!$K25</f>
        <v>5.4285349267668183E-3</v>
      </c>
      <c r="G25" s="46">
        <f>生誘!G25/生誘!$K25</f>
        <v>3.9360250292692883E-2</v>
      </c>
      <c r="H25" s="46">
        <f>生誘!H25/生誘!$K25</f>
        <v>-4.7306328893425632E-4</v>
      </c>
      <c r="I25" s="48">
        <f>生誘!I25/生誘!$K25</f>
        <v>0.11535729107787028</v>
      </c>
      <c r="J25" s="47">
        <f>生誘!J25/生誘!$K25</f>
        <v>0.4544503047992034</v>
      </c>
      <c r="K25" s="48">
        <f>生誘!K25/生誘!$K25</f>
        <v>1</v>
      </c>
    </row>
    <row r="26" spans="1:11" s="64" customFormat="1" ht="17" customHeight="1" x14ac:dyDescent="0.2">
      <c r="A26" s="44" t="s">
        <v>23</v>
      </c>
      <c r="B26" s="90" t="s">
        <v>78</v>
      </c>
      <c r="C26" s="46">
        <f>生誘!C26/生誘!$K26</f>
        <v>1.1704498306364093E-2</v>
      </c>
      <c r="D26" s="46">
        <f>生誘!D26/生誘!$K26</f>
        <v>0.61841373127829058</v>
      </c>
      <c r="E26" s="46">
        <f>生誘!E26/生誘!$K26</f>
        <v>5.9356268565864401E-2</v>
      </c>
      <c r="F26" s="46">
        <f>生誘!F26/生誘!$K26</f>
        <v>7.4629006600552888E-3</v>
      </c>
      <c r="G26" s="46">
        <f>生誘!G26/生誘!$K26</f>
        <v>7.4336718709026986E-2</v>
      </c>
      <c r="H26" s="46">
        <f>生誘!H26/生誘!$K26</f>
        <v>2.9811358324700942E-5</v>
      </c>
      <c r="I26" s="48">
        <f>生誘!I26/生誘!$K26</f>
        <v>5.1367827958101353E-2</v>
      </c>
      <c r="J26" s="47">
        <f>生誘!J26/生誘!$K26</f>
        <v>0.17732824316397247</v>
      </c>
      <c r="K26" s="48">
        <f>生誘!K26/生誘!$K26</f>
        <v>1</v>
      </c>
    </row>
    <row r="27" spans="1:11" s="64" customFormat="1" ht="17" customHeight="1" x14ac:dyDescent="0.2">
      <c r="A27" s="44" t="s">
        <v>24</v>
      </c>
      <c r="B27" s="90" t="s">
        <v>79</v>
      </c>
      <c r="C27" s="46">
        <f>生誘!C27/生誘!$K27</f>
        <v>4.2638082056387257E-3</v>
      </c>
      <c r="D27" s="46">
        <f>生誘!D27/生誘!$K27</f>
        <v>6.3076652303024686E-2</v>
      </c>
      <c r="E27" s="46">
        <f>生誘!E27/生誘!$K27</f>
        <v>0.10572814716760634</v>
      </c>
      <c r="F27" s="46">
        <f>生誘!F27/生誘!$K27</f>
        <v>2.6790382410450623E-3</v>
      </c>
      <c r="G27" s="46">
        <f>生誘!G27/生誘!$K27</f>
        <v>1.8819375791422344E-2</v>
      </c>
      <c r="H27" s="46">
        <f>生誘!H27/生誘!$K27</f>
        <v>2.7735498616507408E-5</v>
      </c>
      <c r="I27" s="48">
        <f>生誘!I27/生誘!$K27</f>
        <v>1.5740793932475391E-2</v>
      </c>
      <c r="J27" s="47">
        <f>生誘!J27/生誘!$K27</f>
        <v>0.78966444886017095</v>
      </c>
      <c r="K27" s="48">
        <f>生誘!K27/生誘!$K27</f>
        <v>1</v>
      </c>
    </row>
    <row r="28" spans="1:11" s="64" customFormat="1" ht="17" customHeight="1" x14ac:dyDescent="0.2">
      <c r="A28" s="44" t="s">
        <v>25</v>
      </c>
      <c r="B28" s="90" t="s">
        <v>80</v>
      </c>
      <c r="C28" s="46">
        <f>生誘!C28/生誘!$K28</f>
        <v>1.6381311426711183E-2</v>
      </c>
      <c r="D28" s="46">
        <f>生誘!D28/生誘!$K28</f>
        <v>0.38758953438999333</v>
      </c>
      <c r="E28" s="46">
        <f>生誘!E28/生誘!$K28</f>
        <v>2.1032061722905136E-2</v>
      </c>
      <c r="F28" s="46">
        <f>生誘!F28/生誘!$K28</f>
        <v>8.4169323933677414E-3</v>
      </c>
      <c r="G28" s="46">
        <f>生誘!G28/生誘!$K28</f>
        <v>8.0878199652107394E-2</v>
      </c>
      <c r="H28" s="46">
        <f>生誘!H28/生誘!$K28</f>
        <v>1.3327212901583631E-3</v>
      </c>
      <c r="I28" s="48">
        <f>生誘!I28/生誘!$K28</f>
        <v>0.12823578902937446</v>
      </c>
      <c r="J28" s="47">
        <f>生誘!J28/生誘!$K28</f>
        <v>0.35613345009538244</v>
      </c>
      <c r="K28" s="48">
        <f>生誘!K28/生誘!$K28</f>
        <v>1</v>
      </c>
    </row>
    <row r="29" spans="1:11" s="64" customFormat="1" ht="17" customHeight="1" x14ac:dyDescent="0.2">
      <c r="A29" s="44" t="s">
        <v>26</v>
      </c>
      <c r="B29" s="90" t="s">
        <v>81</v>
      </c>
      <c r="C29" s="46">
        <f>生誘!C29/生誘!$K29</f>
        <v>4.073895248463303E-3</v>
      </c>
      <c r="D29" s="46">
        <f>生誘!D29/生誘!$K29</f>
        <v>0.58089336669259806</v>
      </c>
      <c r="E29" s="46">
        <f>生誘!E29/生誘!$K29</f>
        <v>3.2009163221124251E-2</v>
      </c>
      <c r="F29" s="46">
        <f>生誘!F29/生誘!$K29</f>
        <v>7.281738922606272E-3</v>
      </c>
      <c r="G29" s="46">
        <f>生誘!G29/生誘!$K29</f>
        <v>4.7581632946959891E-2</v>
      </c>
      <c r="H29" s="46">
        <f>生誘!H29/生誘!$K29</f>
        <v>1.4477649495800428E-5</v>
      </c>
      <c r="I29" s="48">
        <f>生誘!I29/生誘!$K29</f>
        <v>9.4367211161304934E-2</v>
      </c>
      <c r="J29" s="47">
        <f>生誘!J29/生誘!$K29</f>
        <v>0.23377851415744763</v>
      </c>
      <c r="K29" s="48">
        <f>生誘!K29/生誘!$K29</f>
        <v>1</v>
      </c>
    </row>
    <row r="30" spans="1:11" s="64" customFormat="1" ht="17" customHeight="1" x14ac:dyDescent="0.2">
      <c r="A30" s="44" t="s">
        <v>27</v>
      </c>
      <c r="B30" s="90" t="s">
        <v>82</v>
      </c>
      <c r="C30" s="46">
        <f>生誘!C30/生誘!$K30</f>
        <v>3.2219108089567459E-3</v>
      </c>
      <c r="D30" s="46">
        <f>生誘!D30/生誘!$K30</f>
        <v>0.79927452363536433</v>
      </c>
      <c r="E30" s="46">
        <f>生誘!E30/生誘!$K30</f>
        <v>1.729573981976959E-2</v>
      </c>
      <c r="F30" s="46">
        <f>生誘!F30/生誘!$K30</f>
        <v>2.3735910386624348E-3</v>
      </c>
      <c r="G30" s="46">
        <f>生誘!G30/生誘!$K30</f>
        <v>6.1265144500911008E-2</v>
      </c>
      <c r="H30" s="46">
        <f>生誘!H30/生誘!$K30</f>
        <v>6.6006473376711966E-5</v>
      </c>
      <c r="I30" s="48">
        <f>生誘!I30/生誘!$K30</f>
        <v>1.7342564923949241E-2</v>
      </c>
      <c r="J30" s="47">
        <f>生誘!J30/生誘!$K30</f>
        <v>9.9160518799010167E-2</v>
      </c>
      <c r="K30" s="48">
        <f>生誘!K30/生誘!$K30</f>
        <v>1</v>
      </c>
    </row>
    <row r="31" spans="1:11" s="64" customFormat="1" ht="17" customHeight="1" x14ac:dyDescent="0.2">
      <c r="A31" s="44" t="s">
        <v>28</v>
      </c>
      <c r="B31" s="90" t="s">
        <v>83</v>
      </c>
      <c r="C31" s="46">
        <f>生誘!C31/生誘!$K31</f>
        <v>1.0161126051640769E-2</v>
      </c>
      <c r="D31" s="46">
        <f>生誘!D31/生誘!$K31</f>
        <v>0.24725178389584127</v>
      </c>
      <c r="E31" s="46">
        <f>生誘!E31/生誘!$K31</f>
        <v>3.3943118785347295E-2</v>
      </c>
      <c r="F31" s="46">
        <f>生誘!F31/生誘!$K31</f>
        <v>1.190158219761224E-2</v>
      </c>
      <c r="G31" s="46">
        <f>生誘!G31/生誘!$K31</f>
        <v>6.7902961241888632E-2</v>
      </c>
      <c r="H31" s="46">
        <f>生誘!H31/生誘!$K31</f>
        <v>1.0577268048734608E-3</v>
      </c>
      <c r="I31" s="48">
        <f>生誘!I31/生誘!$K31</f>
        <v>0.14852689678378597</v>
      </c>
      <c r="J31" s="47">
        <f>生誘!J31/生誘!$K31</f>
        <v>0.47925480423901023</v>
      </c>
      <c r="K31" s="48">
        <f>生誘!K31/生誘!$K31</f>
        <v>1</v>
      </c>
    </row>
    <row r="32" spans="1:11" s="64" customFormat="1" ht="17" customHeight="1" x14ac:dyDescent="0.2">
      <c r="A32" s="44" t="s">
        <v>29</v>
      </c>
      <c r="B32" s="90" t="s">
        <v>84</v>
      </c>
      <c r="C32" s="46">
        <f>生誘!C32/生誘!$K32</f>
        <v>5.2512815595486375E-3</v>
      </c>
      <c r="D32" s="46">
        <f>生誘!D32/生誘!$K32</f>
        <v>0.26696415179216954</v>
      </c>
      <c r="E32" s="46">
        <f>生誘!E32/生誘!$K32</f>
        <v>2.9769697817398407E-2</v>
      </c>
      <c r="F32" s="46">
        <f>生誘!F32/生誘!$K32</f>
        <v>1.2229234279902501E-2</v>
      </c>
      <c r="G32" s="46">
        <f>生誘!G32/生誘!$K32</f>
        <v>0.19024671810156046</v>
      </c>
      <c r="H32" s="46">
        <f>生誘!H32/生誘!$K32</f>
        <v>-3.4294412989559767E-4</v>
      </c>
      <c r="I32" s="48">
        <f>生誘!I32/生誘!$K32</f>
        <v>5.0240753778609162E-2</v>
      </c>
      <c r="J32" s="47">
        <f>生誘!J32/生誘!$K32</f>
        <v>0.44564110680070701</v>
      </c>
      <c r="K32" s="48">
        <f>生誘!K32/生誘!$K32</f>
        <v>1</v>
      </c>
    </row>
    <row r="33" spans="1:11" s="64" customFormat="1" ht="17" customHeight="1" x14ac:dyDescent="0.2">
      <c r="A33" s="44" t="s">
        <v>30</v>
      </c>
      <c r="B33" s="90" t="s">
        <v>85</v>
      </c>
      <c r="C33" s="46">
        <f>生誘!C33/生誘!$K33</f>
        <v>9.0992828920927015E-5</v>
      </c>
      <c r="D33" s="46">
        <f>生誘!D33/生誘!$K33</f>
        <v>4.8441282383471999E-2</v>
      </c>
      <c r="E33" s="46">
        <f>生誘!E33/生誘!$K33</f>
        <v>0.9259782939164618</v>
      </c>
      <c r="F33" s="46">
        <f>生誘!F33/生誘!$K33</f>
        <v>6.444027019244015E-4</v>
      </c>
      <c r="G33" s="46">
        <f>生誘!G33/生誘!$K33</f>
        <v>2.5861378228591429E-3</v>
      </c>
      <c r="H33" s="46">
        <f>生誘!H33/生誘!$K33</f>
        <v>-6.3733511240702876E-6</v>
      </c>
      <c r="I33" s="48">
        <f>生誘!I33/生誘!$K33</f>
        <v>1.7863417061048301E-2</v>
      </c>
      <c r="J33" s="47">
        <f>生誘!J33/生誘!$K33</f>
        <v>4.4018466364375312E-3</v>
      </c>
      <c r="K33" s="48">
        <f>生誘!K33/生誘!$K33</f>
        <v>1</v>
      </c>
    </row>
    <row r="34" spans="1:11" s="64" customFormat="1" ht="17" customHeight="1" x14ac:dyDescent="0.2">
      <c r="A34" s="44" t="s">
        <v>31</v>
      </c>
      <c r="B34" s="90" t="s">
        <v>86</v>
      </c>
      <c r="C34" s="46">
        <f>生誘!C34/生誘!$K34</f>
        <v>9.1480804271417204E-5</v>
      </c>
      <c r="D34" s="46">
        <f>生誘!D34/生誘!$K34</f>
        <v>0.16444037204175885</v>
      </c>
      <c r="E34" s="46">
        <f>生誘!E34/生誘!$K34</f>
        <v>0.23247997735833256</v>
      </c>
      <c r="F34" s="46">
        <f>生誘!F34/生誘!$K34</f>
        <v>1.8919215815931503E-2</v>
      </c>
      <c r="G34" s="46">
        <f>生誘!G34/生誘!$K34</f>
        <v>0.46952642352544049</v>
      </c>
      <c r="H34" s="46">
        <f>生誘!H34/生誘!$K34</f>
        <v>-1.0561150150269895E-6</v>
      </c>
      <c r="I34" s="48">
        <f>生誘!I34/生誘!$K34</f>
        <v>8.9637057586857277E-3</v>
      </c>
      <c r="J34" s="47">
        <f>生誘!J34/生誘!$K34</f>
        <v>0.10557988081059433</v>
      </c>
      <c r="K34" s="48">
        <f>生誘!K34/生誘!$K34</f>
        <v>1</v>
      </c>
    </row>
    <row r="35" spans="1:11" s="64" customFormat="1" ht="17" customHeight="1" x14ac:dyDescent="0.2">
      <c r="A35" s="44" t="s">
        <v>32</v>
      </c>
      <c r="B35" s="90" t="s">
        <v>87</v>
      </c>
      <c r="C35" s="46">
        <f>生誘!C35/生誘!$K35</f>
        <v>1.1746430553116484E-2</v>
      </c>
      <c r="D35" s="46">
        <f>生誘!D35/生誘!$K35</f>
        <v>0.24731121780983856</v>
      </c>
      <c r="E35" s="46">
        <f>生誘!E35/生誘!$K35</f>
        <v>0.73651689143707388</v>
      </c>
      <c r="F35" s="46">
        <f>生誘!F35/生誘!$K35</f>
        <v>1.2179406855199838E-5</v>
      </c>
      <c r="G35" s="46">
        <f>生誘!G35/生誘!$K35</f>
        <v>1.0017163677100156E-4</v>
      </c>
      <c r="H35" s="46">
        <f>生誘!H35/生誘!$K35</f>
        <v>6.4549852892103288E-7</v>
      </c>
      <c r="I35" s="48">
        <f>生誘!I35/生誘!$K35</f>
        <v>1.3801191802763718E-4</v>
      </c>
      <c r="J35" s="47">
        <f>生誘!J35/生誘!$K35</f>
        <v>4.1744517397884207E-3</v>
      </c>
      <c r="K35" s="48">
        <f>生誘!K35/生誘!$K35</f>
        <v>1</v>
      </c>
    </row>
    <row r="36" spans="1:11" s="64" customFormat="1" ht="17" customHeight="1" x14ac:dyDescent="0.2">
      <c r="A36" s="44" t="s">
        <v>33</v>
      </c>
      <c r="B36" s="90" t="s">
        <v>88</v>
      </c>
      <c r="C36" s="46">
        <f>生誘!C36/生誘!$K36</f>
        <v>3.5675027225636319E-3</v>
      </c>
      <c r="D36" s="46">
        <f>生誘!D36/生誘!$K36</f>
        <v>0.70470148161506618</v>
      </c>
      <c r="E36" s="46">
        <f>生誘!E36/生誘!$K36</f>
        <v>3.0000189015196188E-2</v>
      </c>
      <c r="F36" s="46">
        <f>生誘!F36/生誘!$K36</f>
        <v>5.8267629316289199E-3</v>
      </c>
      <c r="G36" s="46">
        <f>生誘!G36/生誘!$K36</f>
        <v>4.6595586807733139E-2</v>
      </c>
      <c r="H36" s="46">
        <f>生誘!H36/生誘!$K36</f>
        <v>-1.7918266287720546E-5</v>
      </c>
      <c r="I36" s="48">
        <f>生誘!I36/生誘!$K36</f>
        <v>2.8650286826818812E-2</v>
      </c>
      <c r="J36" s="47">
        <f>生誘!J36/生誘!$K36</f>
        <v>0.18067610834728084</v>
      </c>
      <c r="K36" s="48">
        <f>生誘!K36/生誘!$K36</f>
        <v>1</v>
      </c>
    </row>
    <row r="37" spans="1:11" s="64" customFormat="1" ht="17" customHeight="1" x14ac:dyDescent="0.2">
      <c r="A37" s="44" t="s">
        <v>34</v>
      </c>
      <c r="B37" s="90" t="s">
        <v>89</v>
      </c>
      <c r="C37" s="46">
        <f>生誘!C37/生誘!$K37</f>
        <v>7.3039258038765167E-3</v>
      </c>
      <c r="D37" s="46">
        <f>生誘!D37/生誘!$K37</f>
        <v>0.24872336376698173</v>
      </c>
      <c r="E37" s="46">
        <f>生誘!E37/生誘!$K37</f>
        <v>7.9907851263305435E-2</v>
      </c>
      <c r="F37" s="46">
        <f>生誘!F37/生誘!$K37</f>
        <v>2.3645575521348255E-2</v>
      </c>
      <c r="G37" s="46">
        <f>生誘!G37/生誘!$K37</f>
        <v>0.14907083545333535</v>
      </c>
      <c r="H37" s="46">
        <f>生誘!H37/生誘!$K37</f>
        <v>5.0266029004189034E-5</v>
      </c>
      <c r="I37" s="48">
        <f>生誘!I37/生誘!$K37</f>
        <v>0.14782432447622779</v>
      </c>
      <c r="J37" s="47">
        <f>生誘!J37/生誘!$K37</f>
        <v>0.34347385768592081</v>
      </c>
      <c r="K37" s="48">
        <f>生誘!K37/生誘!$K37</f>
        <v>1</v>
      </c>
    </row>
    <row r="38" spans="1:11" s="64" customFormat="1" ht="17" customHeight="1" x14ac:dyDescent="0.2">
      <c r="A38" s="44" t="s">
        <v>35</v>
      </c>
      <c r="B38" s="90" t="s">
        <v>90</v>
      </c>
      <c r="C38" s="46">
        <f>生誘!C38/生誘!$K38</f>
        <v>9.4341000179559931E-2</v>
      </c>
      <c r="D38" s="46">
        <f>生誘!D38/生誘!$K38</f>
        <v>0.61735100618827954</v>
      </c>
      <c r="E38" s="46">
        <f>生誘!E38/生誘!$K38</f>
        <v>2.0180367638511557E-2</v>
      </c>
      <c r="F38" s="46">
        <f>生誘!F38/生誘!$K38</f>
        <v>4.0814025409942562E-4</v>
      </c>
      <c r="G38" s="46">
        <f>生誘!G38/生誘!$K38</f>
        <v>8.4905461797369873E-3</v>
      </c>
      <c r="H38" s="46">
        <f>生誘!H38/生誘!$K38</f>
        <v>3.0668442764936813E-7</v>
      </c>
      <c r="I38" s="48">
        <f>生誘!I38/生誘!$K38</f>
        <v>1.1872705472003687E-2</v>
      </c>
      <c r="J38" s="47">
        <f>生誘!J38/生誘!$K38</f>
        <v>0.24735592740338108</v>
      </c>
      <c r="K38" s="48">
        <f>生誘!K38/生誘!$K38</f>
        <v>1</v>
      </c>
    </row>
    <row r="39" spans="1:11" s="64" customFormat="1" ht="17" customHeight="1" x14ac:dyDescent="0.2">
      <c r="A39" s="44" t="s">
        <v>36</v>
      </c>
      <c r="B39" s="90" t="s">
        <v>91</v>
      </c>
      <c r="C39" s="46">
        <f>生誘!C39/生誘!$K39</f>
        <v>9.9616982348741667E-3</v>
      </c>
      <c r="D39" s="46">
        <f>生誘!D39/生誘!$K39</f>
        <v>0.25823568617446846</v>
      </c>
      <c r="E39" s="46">
        <f>生誘!E39/生誘!$K39</f>
        <v>0.16872827109017571</v>
      </c>
      <c r="F39" s="46">
        <f>生誘!F39/生誘!$K39</f>
        <v>1.5153560936056226E-2</v>
      </c>
      <c r="G39" s="46">
        <f>生誘!G39/生誘!$K39</f>
        <v>0.15333146191206876</v>
      </c>
      <c r="H39" s="46">
        <f>生誘!H39/生誘!$K39</f>
        <v>1.4861505651363318E-4</v>
      </c>
      <c r="I39" s="48">
        <f>生誘!I39/生誘!$K39</f>
        <v>0.10607431182363083</v>
      </c>
      <c r="J39" s="47">
        <f>生誘!J39/生誘!$K39</f>
        <v>0.28836639477221221</v>
      </c>
      <c r="K39" s="48">
        <f>生誘!K39/生誘!$K39</f>
        <v>1</v>
      </c>
    </row>
    <row r="40" spans="1:11" s="64" customFormat="1" ht="17" customHeight="1" x14ac:dyDescent="0.2">
      <c r="A40" s="44" t="s">
        <v>37</v>
      </c>
      <c r="B40" s="90" t="s">
        <v>92</v>
      </c>
      <c r="C40" s="46">
        <f>生誘!C40/生誘!$K40</f>
        <v>3.1129676292602831E-3</v>
      </c>
      <c r="D40" s="46">
        <f>生誘!D40/生誘!$K40</f>
        <v>0.10263482895295242</v>
      </c>
      <c r="E40" s="46">
        <f>生誘!E40/生誘!$K40</f>
        <v>2.222993384864912E-2</v>
      </c>
      <c r="F40" s="46">
        <f>生誘!F40/生誘!$K40</f>
        <v>2.2045745528383877E-2</v>
      </c>
      <c r="G40" s="46">
        <f>生誘!G40/生誘!$K40</f>
        <v>8.8474700949919216E-2</v>
      </c>
      <c r="H40" s="46">
        <f>生誘!H40/生誘!$K40</f>
        <v>-2.1803955294522702E-4</v>
      </c>
      <c r="I40" s="48">
        <f>生誘!I40/生誘!$K40</f>
        <v>0.61112770883673628</v>
      </c>
      <c r="J40" s="47">
        <f>生誘!J40/生誘!$K40</f>
        <v>0.1505921538070441</v>
      </c>
      <c r="K40" s="48">
        <f>生誘!K40/生誘!$K40</f>
        <v>1</v>
      </c>
    </row>
    <row r="41" spans="1:11" s="64" customFormat="1" ht="17" customHeight="1" x14ac:dyDescent="0.2">
      <c r="A41" s="50"/>
      <c r="B41" s="93" t="s">
        <v>122</v>
      </c>
      <c r="C41" s="51">
        <f>生誘!C41/生誘!$K41</f>
        <v>7.5693089965094941E-3</v>
      </c>
      <c r="D41" s="51">
        <f>生誘!D41/生誘!$K41</f>
        <v>0.21593502982773827</v>
      </c>
      <c r="E41" s="51">
        <f>生誘!E41/生誘!$K41</f>
        <v>8.0571227977306301E-2</v>
      </c>
      <c r="F41" s="51">
        <f>生誘!F41/生誘!$K41</f>
        <v>1.7914117089574081E-2</v>
      </c>
      <c r="G41" s="51">
        <f>生誘!G41/生誘!$K41</f>
        <v>0.10595448663101927</v>
      </c>
      <c r="H41" s="51">
        <f>生誘!H41/生誘!$K41</f>
        <v>-2.6929770362045784E-4</v>
      </c>
      <c r="I41" s="53">
        <f>生誘!I41/生誘!$K41</f>
        <v>0.19864030957780188</v>
      </c>
      <c r="J41" s="52">
        <f>生誘!J41/生誘!$K41</f>
        <v>0.37368481760367117</v>
      </c>
      <c r="K41" s="53">
        <f>生誘!K41/生誘!$K41</f>
        <v>1</v>
      </c>
    </row>
    <row r="42" spans="1:11" s="64" customFormat="1" ht="17" customHeight="1" x14ac:dyDescent="0.2">
      <c r="A42" s="63"/>
      <c r="B42" s="164" t="s">
        <v>223</v>
      </c>
      <c r="C42" s="49"/>
      <c r="D42" s="49"/>
      <c r="E42" s="49"/>
      <c r="F42" s="49"/>
      <c r="G42" s="49"/>
      <c r="H42" s="49"/>
      <c r="I42" s="49"/>
      <c r="J42" s="49"/>
      <c r="K42" s="49"/>
    </row>
    <row r="43" spans="1:11" s="64" customFormat="1" ht="17" customHeight="1" x14ac:dyDescent="0.2">
      <c r="A43" s="152" t="s">
        <v>1</v>
      </c>
      <c r="B43" s="153" t="s">
        <v>57</v>
      </c>
      <c r="C43" s="154">
        <f>ROUND(C4,4)</f>
        <v>1.2699999999999999E-2</v>
      </c>
      <c r="D43" s="154">
        <f t="shared" ref="D43:K43" si="0">ROUND(D4,4)</f>
        <v>0.33090000000000003</v>
      </c>
      <c r="E43" s="154">
        <f t="shared" si="0"/>
        <v>8.9999999999999993E-3</v>
      </c>
      <c r="F43" s="154">
        <f t="shared" si="0"/>
        <v>1.1000000000000001E-3</v>
      </c>
      <c r="G43" s="154">
        <f t="shared" si="0"/>
        <v>1.8700000000000001E-2</v>
      </c>
      <c r="H43" s="154">
        <f t="shared" si="0"/>
        <v>2E-3</v>
      </c>
      <c r="I43" s="154">
        <f t="shared" si="0"/>
        <v>1.89E-2</v>
      </c>
      <c r="J43" s="154">
        <f t="shared" si="0"/>
        <v>0.60660000000000003</v>
      </c>
      <c r="K43" s="155">
        <f t="shared" si="0"/>
        <v>1</v>
      </c>
    </row>
    <row r="44" spans="1:11" s="64" customFormat="1" ht="17" customHeight="1" x14ac:dyDescent="0.2">
      <c r="A44" s="156" t="s">
        <v>2</v>
      </c>
      <c r="B44" s="157" t="s">
        <v>58</v>
      </c>
      <c r="C44" s="158">
        <f t="shared" ref="C44:K59" si="1">ROUND(C5,4)</f>
        <v>3.3E-3</v>
      </c>
      <c r="D44" s="158">
        <f t="shared" si="1"/>
        <v>0.1845</v>
      </c>
      <c r="E44" s="158">
        <f t="shared" si="1"/>
        <v>2.1499999999999998E-2</v>
      </c>
      <c r="F44" s="158">
        <f t="shared" si="1"/>
        <v>7.1999999999999998E-3</v>
      </c>
      <c r="G44" s="158">
        <f t="shared" si="1"/>
        <v>3.3799999999999997E-2</v>
      </c>
      <c r="H44" s="158">
        <f t="shared" si="1"/>
        <v>1.6999999999999999E-3</v>
      </c>
      <c r="I44" s="158">
        <f t="shared" si="1"/>
        <v>0.2112</v>
      </c>
      <c r="J44" s="158">
        <f t="shared" si="1"/>
        <v>0.53680000000000005</v>
      </c>
      <c r="K44" s="159">
        <f t="shared" si="1"/>
        <v>1</v>
      </c>
    </row>
    <row r="45" spans="1:11" s="64" customFormat="1" ht="17" customHeight="1" x14ac:dyDescent="0.2">
      <c r="A45" s="156" t="s">
        <v>3</v>
      </c>
      <c r="B45" s="157" t="s">
        <v>59</v>
      </c>
      <c r="C45" s="158">
        <f t="shared" si="1"/>
        <v>1.29E-2</v>
      </c>
      <c r="D45" s="158">
        <f t="shared" si="1"/>
        <v>0.2727</v>
      </c>
      <c r="E45" s="158">
        <f t="shared" si="1"/>
        <v>4.5999999999999999E-3</v>
      </c>
      <c r="F45" s="158">
        <f t="shared" si="1"/>
        <v>1E-4</v>
      </c>
      <c r="G45" s="158">
        <f t="shared" si="1"/>
        <v>2.0999999999999999E-3</v>
      </c>
      <c r="H45" s="158">
        <f t="shared" si="1"/>
        <v>-6.9999999999999999E-4</v>
      </c>
      <c r="I45" s="158">
        <f t="shared" si="1"/>
        <v>2.1100000000000001E-2</v>
      </c>
      <c r="J45" s="158">
        <f t="shared" si="1"/>
        <v>0.68710000000000004</v>
      </c>
      <c r="K45" s="159">
        <f t="shared" si="1"/>
        <v>1</v>
      </c>
    </row>
    <row r="46" spans="1:11" s="64" customFormat="1" ht="17" customHeight="1" x14ac:dyDescent="0.2">
      <c r="A46" s="156" t="s">
        <v>4</v>
      </c>
      <c r="B46" s="157" t="s">
        <v>60</v>
      </c>
      <c r="C46" s="158">
        <f t="shared" si="1"/>
        <v>4.4000000000000003E-3</v>
      </c>
      <c r="D46" s="158">
        <f t="shared" si="1"/>
        <v>0.12690000000000001</v>
      </c>
      <c r="E46" s="158">
        <f t="shared" si="1"/>
        <v>8.3999999999999995E-3</v>
      </c>
      <c r="F46" s="158">
        <f t="shared" si="1"/>
        <v>1.9E-3</v>
      </c>
      <c r="G46" s="158">
        <f t="shared" si="1"/>
        <v>1.34E-2</v>
      </c>
      <c r="H46" s="158">
        <f t="shared" si="1"/>
        <v>-1.9E-3</v>
      </c>
      <c r="I46" s="158">
        <f t="shared" si="1"/>
        <v>0.1404</v>
      </c>
      <c r="J46" s="158">
        <f t="shared" si="1"/>
        <v>0.70640000000000003</v>
      </c>
      <c r="K46" s="159">
        <f t="shared" si="1"/>
        <v>1</v>
      </c>
    </row>
    <row r="47" spans="1:11" s="64" customFormat="1" ht="17" customHeight="1" x14ac:dyDescent="0.2">
      <c r="A47" s="156" t="s">
        <v>5</v>
      </c>
      <c r="B47" s="157" t="s">
        <v>61</v>
      </c>
      <c r="C47" s="158">
        <f t="shared" si="1"/>
        <v>6.4000000000000003E-3</v>
      </c>
      <c r="D47" s="158">
        <f t="shared" si="1"/>
        <v>7.7100000000000002E-2</v>
      </c>
      <c r="E47" s="158">
        <f t="shared" si="1"/>
        <v>2.4899999999999999E-2</v>
      </c>
      <c r="F47" s="158">
        <f t="shared" si="1"/>
        <v>2.5999999999999999E-2</v>
      </c>
      <c r="G47" s="158">
        <f t="shared" si="1"/>
        <v>0.1048</v>
      </c>
      <c r="H47" s="158">
        <f t="shared" si="1"/>
        <v>-4.0000000000000001E-3</v>
      </c>
      <c r="I47" s="158">
        <f t="shared" si="1"/>
        <v>5.6300000000000003E-2</v>
      </c>
      <c r="J47" s="158">
        <f t="shared" si="1"/>
        <v>0.70850000000000002</v>
      </c>
      <c r="K47" s="159">
        <f t="shared" si="1"/>
        <v>1</v>
      </c>
    </row>
    <row r="48" spans="1:11" s="64" customFormat="1" ht="17" customHeight="1" x14ac:dyDescent="0.2">
      <c r="A48" s="156" t="s">
        <v>6</v>
      </c>
      <c r="B48" s="157" t="s">
        <v>62</v>
      </c>
      <c r="C48" s="158">
        <f t="shared" si="1"/>
        <v>3.8999999999999998E-3</v>
      </c>
      <c r="D48" s="158">
        <f t="shared" si="1"/>
        <v>5.6399999999999999E-2</v>
      </c>
      <c r="E48" s="158">
        <f t="shared" si="1"/>
        <v>6.9400000000000003E-2</v>
      </c>
      <c r="F48" s="158">
        <f t="shared" si="1"/>
        <v>1.5E-3</v>
      </c>
      <c r="G48" s="158">
        <f t="shared" si="1"/>
        <v>1.0699999999999999E-2</v>
      </c>
      <c r="H48" s="158">
        <f t="shared" si="1"/>
        <v>1.9E-3</v>
      </c>
      <c r="I48" s="158">
        <f t="shared" si="1"/>
        <v>0.1171</v>
      </c>
      <c r="J48" s="158">
        <f t="shared" si="1"/>
        <v>0.73919999999999997</v>
      </c>
      <c r="K48" s="159">
        <f t="shared" si="1"/>
        <v>1</v>
      </c>
    </row>
    <row r="49" spans="1:11" s="64" customFormat="1" ht="17" customHeight="1" x14ac:dyDescent="0.2">
      <c r="A49" s="156" t="s">
        <v>7</v>
      </c>
      <c r="B49" s="157" t="s">
        <v>63</v>
      </c>
      <c r="C49" s="158">
        <f t="shared" si="1"/>
        <v>4.3E-3</v>
      </c>
      <c r="D49" s="158">
        <f t="shared" si="1"/>
        <v>0.22570000000000001</v>
      </c>
      <c r="E49" s="158">
        <f t="shared" si="1"/>
        <v>2.5700000000000001E-2</v>
      </c>
      <c r="F49" s="158">
        <f t="shared" si="1"/>
        <v>9.4999999999999998E-3</v>
      </c>
      <c r="G49" s="158">
        <f t="shared" si="1"/>
        <v>4.19E-2</v>
      </c>
      <c r="H49" s="158">
        <f t="shared" si="1"/>
        <v>1.1999999999999999E-3</v>
      </c>
      <c r="I49" s="158">
        <f t="shared" si="1"/>
        <v>9.9400000000000002E-2</v>
      </c>
      <c r="J49" s="158">
        <f t="shared" si="1"/>
        <v>0.59209999999999996</v>
      </c>
      <c r="K49" s="159">
        <f t="shared" si="1"/>
        <v>1</v>
      </c>
    </row>
    <row r="50" spans="1:11" s="64" customFormat="1" ht="17" customHeight="1" x14ac:dyDescent="0.2">
      <c r="A50" s="156" t="s">
        <v>8</v>
      </c>
      <c r="B50" s="157" t="s">
        <v>64</v>
      </c>
      <c r="C50" s="158">
        <f t="shared" si="1"/>
        <v>1.1999999999999999E-3</v>
      </c>
      <c r="D50" s="158">
        <f t="shared" si="1"/>
        <v>3.8199999999999998E-2</v>
      </c>
      <c r="E50" s="158">
        <f t="shared" si="1"/>
        <v>6.7999999999999996E-3</v>
      </c>
      <c r="F50" s="158">
        <f t="shared" si="1"/>
        <v>4.1999999999999997E-3</v>
      </c>
      <c r="G50" s="158">
        <f t="shared" si="1"/>
        <v>2.3E-2</v>
      </c>
      <c r="H50" s="158">
        <f t="shared" si="1"/>
        <v>-1.2999999999999999E-3</v>
      </c>
      <c r="I50" s="158">
        <f t="shared" si="1"/>
        <v>0.23050000000000001</v>
      </c>
      <c r="J50" s="158">
        <f t="shared" si="1"/>
        <v>0.69750000000000001</v>
      </c>
      <c r="K50" s="159">
        <f t="shared" si="1"/>
        <v>1</v>
      </c>
    </row>
    <row r="51" spans="1:11" s="64" customFormat="1" ht="17" customHeight="1" x14ac:dyDescent="0.2">
      <c r="A51" s="156" t="s">
        <v>9</v>
      </c>
      <c r="B51" s="157" t="s">
        <v>65</v>
      </c>
      <c r="C51" s="158">
        <f t="shared" si="1"/>
        <v>8.9999999999999998E-4</v>
      </c>
      <c r="D51" s="158">
        <f t="shared" si="1"/>
        <v>1.8599999999999998E-2</v>
      </c>
      <c r="E51" s="158">
        <f t="shared" si="1"/>
        <v>4.8999999999999998E-3</v>
      </c>
      <c r="F51" s="158">
        <f t="shared" si="1"/>
        <v>3.0300000000000001E-2</v>
      </c>
      <c r="G51" s="158">
        <f t="shared" si="1"/>
        <v>9.6000000000000002E-2</v>
      </c>
      <c r="H51" s="158">
        <f t="shared" si="1"/>
        <v>-1.4E-3</v>
      </c>
      <c r="I51" s="158">
        <f t="shared" si="1"/>
        <v>0.1691</v>
      </c>
      <c r="J51" s="158">
        <f t="shared" si="1"/>
        <v>0.68159999999999998</v>
      </c>
      <c r="K51" s="159">
        <f t="shared" si="1"/>
        <v>1</v>
      </c>
    </row>
    <row r="52" spans="1:11" s="64" customFormat="1" ht="17" customHeight="1" x14ac:dyDescent="0.2">
      <c r="A52" s="156" t="s">
        <v>10</v>
      </c>
      <c r="B52" s="157" t="s">
        <v>66</v>
      </c>
      <c r="C52" s="158">
        <f t="shared" si="1"/>
        <v>2.0000000000000001E-4</v>
      </c>
      <c r="D52" s="158">
        <f t="shared" si="1"/>
        <v>1.06E-2</v>
      </c>
      <c r="E52" s="158">
        <f t="shared" si="1"/>
        <v>1E-3</v>
      </c>
      <c r="F52" s="158">
        <f t="shared" si="1"/>
        <v>7.1000000000000004E-3</v>
      </c>
      <c r="G52" s="158">
        <f t="shared" si="1"/>
        <v>2.2599999999999999E-2</v>
      </c>
      <c r="H52" s="158">
        <f t="shared" si="1"/>
        <v>-5.4000000000000003E-3</v>
      </c>
      <c r="I52" s="158">
        <f t="shared" si="1"/>
        <v>0.249</v>
      </c>
      <c r="J52" s="158">
        <f t="shared" si="1"/>
        <v>0.71479999999999999</v>
      </c>
      <c r="K52" s="159">
        <f t="shared" si="1"/>
        <v>1</v>
      </c>
    </row>
    <row r="53" spans="1:11" ht="19.5" customHeight="1" x14ac:dyDescent="0.2">
      <c r="A53" s="156" t="s">
        <v>11</v>
      </c>
      <c r="B53" s="157" t="s">
        <v>67</v>
      </c>
      <c r="C53" s="158">
        <f t="shared" si="1"/>
        <v>4.0000000000000002E-4</v>
      </c>
      <c r="D53" s="158">
        <f t="shared" si="1"/>
        <v>2.0899999999999998E-2</v>
      </c>
      <c r="E53" s="158">
        <f t="shared" si="1"/>
        <v>3.7000000000000002E-3</v>
      </c>
      <c r="F53" s="158">
        <f t="shared" si="1"/>
        <v>6.1000000000000004E-3</v>
      </c>
      <c r="G53" s="158">
        <f t="shared" si="1"/>
        <v>2.0899999999999998E-2</v>
      </c>
      <c r="H53" s="158">
        <f t="shared" si="1"/>
        <v>-2.5999999999999999E-3</v>
      </c>
      <c r="I53" s="158">
        <f t="shared" si="1"/>
        <v>0.27089999999999997</v>
      </c>
      <c r="J53" s="158">
        <f t="shared" si="1"/>
        <v>0.67959999999999998</v>
      </c>
      <c r="K53" s="159">
        <f t="shared" si="1"/>
        <v>1</v>
      </c>
    </row>
    <row r="54" spans="1:11" ht="19.5" customHeight="1" x14ac:dyDescent="0.2">
      <c r="A54" s="156" t="s">
        <v>12</v>
      </c>
      <c r="B54" s="157" t="s">
        <v>68</v>
      </c>
      <c r="C54" s="158">
        <f t="shared" si="1"/>
        <v>1.8E-3</v>
      </c>
      <c r="D54" s="158">
        <f t="shared" si="1"/>
        <v>2.9000000000000001E-2</v>
      </c>
      <c r="E54" s="158">
        <f t="shared" si="1"/>
        <v>5.7999999999999996E-3</v>
      </c>
      <c r="F54" s="158">
        <f t="shared" si="1"/>
        <v>3.6900000000000002E-2</v>
      </c>
      <c r="G54" s="158">
        <f t="shared" si="1"/>
        <v>0.12859999999999999</v>
      </c>
      <c r="H54" s="158">
        <f t="shared" si="1"/>
        <v>-3.3E-3</v>
      </c>
      <c r="I54" s="158">
        <f t="shared" si="1"/>
        <v>0.1047</v>
      </c>
      <c r="J54" s="158">
        <f t="shared" si="1"/>
        <v>0.69650000000000001</v>
      </c>
      <c r="K54" s="159">
        <f t="shared" si="1"/>
        <v>1</v>
      </c>
    </row>
    <row r="55" spans="1:11" ht="19.5" customHeight="1" x14ac:dyDescent="0.2">
      <c r="A55" s="156" t="s">
        <v>13</v>
      </c>
      <c r="B55" s="157" t="s">
        <v>69</v>
      </c>
      <c r="C55" s="158">
        <f t="shared" si="1"/>
        <v>2.0000000000000001E-4</v>
      </c>
      <c r="D55" s="158">
        <f t="shared" si="1"/>
        <v>8.9999999999999993E-3</v>
      </c>
      <c r="E55" s="158">
        <f t="shared" si="1"/>
        <v>1.9E-3</v>
      </c>
      <c r="F55" s="158">
        <f t="shared" si="1"/>
        <v>7.0000000000000001E-3</v>
      </c>
      <c r="G55" s="158">
        <f t="shared" si="1"/>
        <v>0.14169999999999999</v>
      </c>
      <c r="H55" s="158">
        <f t="shared" si="1"/>
        <v>6.9999999999999999E-4</v>
      </c>
      <c r="I55" s="158">
        <f t="shared" si="1"/>
        <v>0.159</v>
      </c>
      <c r="J55" s="158">
        <f t="shared" si="1"/>
        <v>0.68049999999999999</v>
      </c>
      <c r="K55" s="159">
        <f t="shared" si="1"/>
        <v>1</v>
      </c>
    </row>
    <row r="56" spans="1:11" ht="19.5" customHeight="1" x14ac:dyDescent="0.2">
      <c r="A56" s="156" t="s">
        <v>14</v>
      </c>
      <c r="B56" s="157" t="s">
        <v>70</v>
      </c>
      <c r="C56" s="158">
        <f t="shared" si="1"/>
        <v>1E-4</v>
      </c>
      <c r="D56" s="158">
        <f t="shared" si="1"/>
        <v>4.1999999999999997E-3</v>
      </c>
      <c r="E56" s="158">
        <f t="shared" si="1"/>
        <v>1.2999999999999999E-3</v>
      </c>
      <c r="F56" s="158">
        <f t="shared" si="1"/>
        <v>8.0000000000000004E-4</v>
      </c>
      <c r="G56" s="158">
        <f t="shared" si="1"/>
        <v>0.19689999999999999</v>
      </c>
      <c r="H56" s="158">
        <f t="shared" si="1"/>
        <v>-2.0000000000000001E-4</v>
      </c>
      <c r="I56" s="158">
        <f t="shared" si="1"/>
        <v>0.3301</v>
      </c>
      <c r="J56" s="158">
        <f t="shared" si="1"/>
        <v>0.46679999999999999</v>
      </c>
      <c r="K56" s="159">
        <f t="shared" si="1"/>
        <v>1</v>
      </c>
    </row>
    <row r="57" spans="1:11" ht="19.5" customHeight="1" x14ac:dyDescent="0.2">
      <c r="A57" s="156" t="s">
        <v>15</v>
      </c>
      <c r="B57" s="157" t="s">
        <v>71</v>
      </c>
      <c r="C57" s="158">
        <f t="shared" si="1"/>
        <v>4.0000000000000002E-4</v>
      </c>
      <c r="D57" s="158">
        <f t="shared" si="1"/>
        <v>9.1000000000000004E-3</v>
      </c>
      <c r="E57" s="158">
        <f t="shared" si="1"/>
        <v>1.38E-2</v>
      </c>
      <c r="F57" s="158">
        <f t="shared" si="1"/>
        <v>4.8999999999999998E-3</v>
      </c>
      <c r="G57" s="158">
        <f t="shared" si="1"/>
        <v>5.5E-2</v>
      </c>
      <c r="H57" s="158">
        <f t="shared" si="1"/>
        <v>-1.4E-3</v>
      </c>
      <c r="I57" s="158">
        <f t="shared" si="1"/>
        <v>9.7199999999999995E-2</v>
      </c>
      <c r="J57" s="158">
        <f t="shared" si="1"/>
        <v>0.82099999999999995</v>
      </c>
      <c r="K57" s="159">
        <f t="shared" si="1"/>
        <v>1</v>
      </c>
    </row>
    <row r="58" spans="1:11" ht="19.5" customHeight="1" x14ac:dyDescent="0.2">
      <c r="A58" s="156" t="s">
        <v>16</v>
      </c>
      <c r="B58" s="157" t="s">
        <v>72</v>
      </c>
      <c r="C58" s="158">
        <f t="shared" si="1"/>
        <v>2.9999999999999997E-4</v>
      </c>
      <c r="D58" s="158">
        <f t="shared" si="1"/>
        <v>1.4E-2</v>
      </c>
      <c r="E58" s="158">
        <f t="shared" si="1"/>
        <v>3.3999999999999998E-3</v>
      </c>
      <c r="F58" s="158">
        <f t="shared" si="1"/>
        <v>1.5E-3</v>
      </c>
      <c r="G58" s="158">
        <f t="shared" si="1"/>
        <v>1.6400000000000001E-2</v>
      </c>
      <c r="H58" s="158">
        <f t="shared" si="1"/>
        <v>6.9999999999999999E-4</v>
      </c>
      <c r="I58" s="158">
        <f t="shared" si="1"/>
        <v>0.36699999999999999</v>
      </c>
      <c r="J58" s="158">
        <f t="shared" si="1"/>
        <v>0.59670000000000001</v>
      </c>
      <c r="K58" s="159">
        <f t="shared" si="1"/>
        <v>1</v>
      </c>
    </row>
    <row r="59" spans="1:11" ht="19.5" customHeight="1" x14ac:dyDescent="0.2">
      <c r="A59" s="156" t="s">
        <v>17</v>
      </c>
      <c r="B59" s="157" t="s">
        <v>73</v>
      </c>
      <c r="C59" s="158">
        <f t="shared" si="1"/>
        <v>1.2999999999999999E-3</v>
      </c>
      <c r="D59" s="158">
        <f t="shared" si="1"/>
        <v>6.5699999999999995E-2</v>
      </c>
      <c r="E59" s="158">
        <f t="shared" si="1"/>
        <v>1.4E-3</v>
      </c>
      <c r="F59" s="158">
        <f t="shared" si="1"/>
        <v>5.4000000000000003E-3</v>
      </c>
      <c r="G59" s="158">
        <f t="shared" si="1"/>
        <v>8.8400000000000006E-2</v>
      </c>
      <c r="H59" s="158">
        <f t="shared" si="1"/>
        <v>-5.0000000000000001E-4</v>
      </c>
      <c r="I59" s="158">
        <f t="shared" si="1"/>
        <v>0.41039999999999999</v>
      </c>
      <c r="J59" s="158">
        <f t="shared" si="1"/>
        <v>0.42799999999999999</v>
      </c>
      <c r="K59" s="159">
        <f t="shared" si="1"/>
        <v>1</v>
      </c>
    </row>
    <row r="60" spans="1:11" ht="19.5" customHeight="1" x14ac:dyDescent="0.2">
      <c r="A60" s="156" t="s">
        <v>18</v>
      </c>
      <c r="B60" s="157" t="s">
        <v>74</v>
      </c>
      <c r="C60" s="158">
        <f t="shared" ref="C60:K75" si="2">ROUND(C21,4)</f>
        <v>1.1000000000000001E-3</v>
      </c>
      <c r="D60" s="158">
        <f t="shared" si="2"/>
        <v>9.5000000000000001E-2</v>
      </c>
      <c r="E60" s="158">
        <f t="shared" si="2"/>
        <v>1.1999999999999999E-3</v>
      </c>
      <c r="F60" s="158">
        <f t="shared" si="2"/>
        <v>1.7600000000000001E-2</v>
      </c>
      <c r="G60" s="158">
        <f t="shared" si="2"/>
        <v>0.1143</v>
      </c>
      <c r="H60" s="158">
        <f t="shared" si="2"/>
        <v>1E-4</v>
      </c>
      <c r="I60" s="158">
        <f t="shared" si="2"/>
        <v>0.3644</v>
      </c>
      <c r="J60" s="158">
        <f t="shared" si="2"/>
        <v>0.40639999999999998</v>
      </c>
      <c r="K60" s="159">
        <f t="shared" si="2"/>
        <v>1</v>
      </c>
    </row>
    <row r="61" spans="1:11" ht="19.5" customHeight="1" x14ac:dyDescent="0.2">
      <c r="A61" s="156" t="s">
        <v>19</v>
      </c>
      <c r="B61" s="157" t="s">
        <v>75</v>
      </c>
      <c r="C61" s="158">
        <f t="shared" si="2"/>
        <v>1E-4</v>
      </c>
      <c r="D61" s="158">
        <f t="shared" si="2"/>
        <v>3.2500000000000001E-2</v>
      </c>
      <c r="E61" s="158">
        <f t="shared" si="2"/>
        <v>8.0000000000000004E-4</v>
      </c>
      <c r="F61" s="158">
        <f t="shared" si="2"/>
        <v>1.1999999999999999E-3</v>
      </c>
      <c r="G61" s="158">
        <f t="shared" si="2"/>
        <v>1.6799999999999999E-2</v>
      </c>
      <c r="H61" s="158">
        <f t="shared" si="2"/>
        <v>-4.0000000000000002E-4</v>
      </c>
      <c r="I61" s="158">
        <f t="shared" si="2"/>
        <v>0.53120000000000001</v>
      </c>
      <c r="J61" s="158">
        <f t="shared" si="2"/>
        <v>0.41770000000000002</v>
      </c>
      <c r="K61" s="159">
        <f t="shared" si="2"/>
        <v>1</v>
      </c>
    </row>
    <row r="62" spans="1:11" ht="19.5" customHeight="1" x14ac:dyDescent="0.2">
      <c r="A62" s="156" t="s">
        <v>20</v>
      </c>
      <c r="B62" s="157" t="s">
        <v>76</v>
      </c>
      <c r="C62" s="158">
        <f t="shared" si="2"/>
        <v>9.9000000000000008E-3</v>
      </c>
      <c r="D62" s="158">
        <f t="shared" si="2"/>
        <v>0.1434</v>
      </c>
      <c r="E62" s="158">
        <f t="shared" si="2"/>
        <v>2.7199999999999998E-2</v>
      </c>
      <c r="F62" s="158">
        <f t="shared" si="2"/>
        <v>5.7000000000000002E-3</v>
      </c>
      <c r="G62" s="158">
        <f t="shared" si="2"/>
        <v>7.5999999999999998E-2</v>
      </c>
      <c r="H62" s="158">
        <f t="shared" si="2"/>
        <v>-3.2000000000000002E-3</v>
      </c>
      <c r="I62" s="158">
        <f t="shared" si="2"/>
        <v>6.1499999999999999E-2</v>
      </c>
      <c r="J62" s="158">
        <f t="shared" si="2"/>
        <v>0.67930000000000001</v>
      </c>
      <c r="K62" s="159">
        <f t="shared" si="2"/>
        <v>1</v>
      </c>
    </row>
    <row r="63" spans="1:11" ht="19.5" customHeight="1" x14ac:dyDescent="0.2">
      <c r="A63" s="156" t="s">
        <v>21</v>
      </c>
      <c r="B63" s="157" t="s">
        <v>77</v>
      </c>
      <c r="C63" s="158">
        <f t="shared" si="2"/>
        <v>6.9999999999999999E-4</v>
      </c>
      <c r="D63" s="158">
        <f t="shared" si="2"/>
        <v>3.2300000000000002E-2</v>
      </c>
      <c r="E63" s="158">
        <f t="shared" si="2"/>
        <v>9.1000000000000004E-3</v>
      </c>
      <c r="F63" s="158">
        <f t="shared" si="2"/>
        <v>0.23250000000000001</v>
      </c>
      <c r="G63" s="158">
        <f t="shared" si="2"/>
        <v>0.68369999999999997</v>
      </c>
      <c r="H63" s="158">
        <f t="shared" si="2"/>
        <v>0</v>
      </c>
      <c r="I63" s="158">
        <f t="shared" si="2"/>
        <v>1.11E-2</v>
      </c>
      <c r="J63" s="158">
        <f t="shared" si="2"/>
        <v>3.0800000000000001E-2</v>
      </c>
      <c r="K63" s="159">
        <f t="shared" si="2"/>
        <v>1</v>
      </c>
    </row>
    <row r="64" spans="1:11" ht="19.5" customHeight="1" x14ac:dyDescent="0.2">
      <c r="A64" s="156" t="s">
        <v>22</v>
      </c>
      <c r="B64" s="157" t="s">
        <v>176</v>
      </c>
      <c r="C64" s="158">
        <f t="shared" si="2"/>
        <v>6.4999999999999997E-3</v>
      </c>
      <c r="D64" s="158">
        <f t="shared" si="2"/>
        <v>0.34060000000000001</v>
      </c>
      <c r="E64" s="158">
        <f t="shared" si="2"/>
        <v>3.8699999999999998E-2</v>
      </c>
      <c r="F64" s="158">
        <f t="shared" si="2"/>
        <v>5.4000000000000003E-3</v>
      </c>
      <c r="G64" s="158">
        <f t="shared" si="2"/>
        <v>3.9399999999999998E-2</v>
      </c>
      <c r="H64" s="158">
        <f t="shared" si="2"/>
        <v>-5.0000000000000001E-4</v>
      </c>
      <c r="I64" s="158">
        <f t="shared" si="2"/>
        <v>0.1154</v>
      </c>
      <c r="J64" s="158">
        <f t="shared" si="2"/>
        <v>0.45450000000000002</v>
      </c>
      <c r="K64" s="159">
        <f t="shared" si="2"/>
        <v>1</v>
      </c>
    </row>
    <row r="65" spans="1:11" ht="19.5" customHeight="1" x14ac:dyDescent="0.2">
      <c r="A65" s="156" t="s">
        <v>23</v>
      </c>
      <c r="B65" s="157" t="s">
        <v>78</v>
      </c>
      <c r="C65" s="158">
        <f t="shared" si="2"/>
        <v>1.17E-2</v>
      </c>
      <c r="D65" s="158">
        <f t="shared" si="2"/>
        <v>0.61839999999999995</v>
      </c>
      <c r="E65" s="158">
        <f t="shared" si="2"/>
        <v>5.9400000000000001E-2</v>
      </c>
      <c r="F65" s="158">
        <f t="shared" si="2"/>
        <v>7.4999999999999997E-3</v>
      </c>
      <c r="G65" s="158">
        <f t="shared" si="2"/>
        <v>7.4300000000000005E-2</v>
      </c>
      <c r="H65" s="158">
        <f t="shared" si="2"/>
        <v>0</v>
      </c>
      <c r="I65" s="158">
        <f t="shared" si="2"/>
        <v>5.1400000000000001E-2</v>
      </c>
      <c r="J65" s="158">
        <f t="shared" si="2"/>
        <v>0.17730000000000001</v>
      </c>
      <c r="K65" s="159">
        <f t="shared" si="2"/>
        <v>1</v>
      </c>
    </row>
    <row r="66" spans="1:11" ht="19.5" customHeight="1" x14ac:dyDescent="0.2">
      <c r="A66" s="156" t="s">
        <v>24</v>
      </c>
      <c r="B66" s="157" t="s">
        <v>79</v>
      </c>
      <c r="C66" s="158">
        <f t="shared" si="2"/>
        <v>4.3E-3</v>
      </c>
      <c r="D66" s="158">
        <f t="shared" si="2"/>
        <v>6.3100000000000003E-2</v>
      </c>
      <c r="E66" s="158">
        <f t="shared" si="2"/>
        <v>0.1057</v>
      </c>
      <c r="F66" s="158">
        <f t="shared" si="2"/>
        <v>2.7000000000000001E-3</v>
      </c>
      <c r="G66" s="158">
        <f t="shared" si="2"/>
        <v>1.8800000000000001E-2</v>
      </c>
      <c r="H66" s="158">
        <f t="shared" si="2"/>
        <v>0</v>
      </c>
      <c r="I66" s="158">
        <f t="shared" si="2"/>
        <v>1.5699999999999999E-2</v>
      </c>
      <c r="J66" s="158">
        <f t="shared" si="2"/>
        <v>0.78969999999999996</v>
      </c>
      <c r="K66" s="159">
        <f t="shared" si="2"/>
        <v>1</v>
      </c>
    </row>
    <row r="67" spans="1:11" ht="19.5" customHeight="1" x14ac:dyDescent="0.2">
      <c r="A67" s="156" t="s">
        <v>25</v>
      </c>
      <c r="B67" s="157" t="s">
        <v>80</v>
      </c>
      <c r="C67" s="158">
        <f t="shared" si="2"/>
        <v>1.6400000000000001E-2</v>
      </c>
      <c r="D67" s="158">
        <f t="shared" si="2"/>
        <v>0.3876</v>
      </c>
      <c r="E67" s="158">
        <f t="shared" si="2"/>
        <v>2.1000000000000001E-2</v>
      </c>
      <c r="F67" s="158">
        <f t="shared" si="2"/>
        <v>8.3999999999999995E-3</v>
      </c>
      <c r="G67" s="158">
        <f t="shared" si="2"/>
        <v>8.09E-2</v>
      </c>
      <c r="H67" s="158">
        <f t="shared" si="2"/>
        <v>1.2999999999999999E-3</v>
      </c>
      <c r="I67" s="158">
        <f t="shared" si="2"/>
        <v>0.12820000000000001</v>
      </c>
      <c r="J67" s="158">
        <f t="shared" si="2"/>
        <v>0.35610000000000003</v>
      </c>
      <c r="K67" s="159">
        <f t="shared" si="2"/>
        <v>1</v>
      </c>
    </row>
    <row r="68" spans="1:11" ht="19.5" customHeight="1" x14ac:dyDescent="0.2">
      <c r="A68" s="156" t="s">
        <v>26</v>
      </c>
      <c r="B68" s="157" t="s">
        <v>81</v>
      </c>
      <c r="C68" s="158">
        <f t="shared" si="2"/>
        <v>4.1000000000000003E-3</v>
      </c>
      <c r="D68" s="158">
        <f t="shared" si="2"/>
        <v>0.58089999999999997</v>
      </c>
      <c r="E68" s="158">
        <f t="shared" si="2"/>
        <v>3.2000000000000001E-2</v>
      </c>
      <c r="F68" s="158">
        <f t="shared" si="2"/>
        <v>7.3000000000000001E-3</v>
      </c>
      <c r="G68" s="158">
        <f t="shared" si="2"/>
        <v>4.7600000000000003E-2</v>
      </c>
      <c r="H68" s="158">
        <f t="shared" si="2"/>
        <v>0</v>
      </c>
      <c r="I68" s="158">
        <f t="shared" si="2"/>
        <v>9.4399999999999998E-2</v>
      </c>
      <c r="J68" s="158">
        <f t="shared" si="2"/>
        <v>0.23380000000000001</v>
      </c>
      <c r="K68" s="159">
        <f t="shared" si="2"/>
        <v>1</v>
      </c>
    </row>
    <row r="69" spans="1:11" ht="19.5" customHeight="1" x14ac:dyDescent="0.2">
      <c r="A69" s="156" t="s">
        <v>27</v>
      </c>
      <c r="B69" s="157" t="s">
        <v>82</v>
      </c>
      <c r="C69" s="158">
        <f t="shared" si="2"/>
        <v>3.2000000000000002E-3</v>
      </c>
      <c r="D69" s="158">
        <f t="shared" si="2"/>
        <v>0.79930000000000001</v>
      </c>
      <c r="E69" s="158">
        <f t="shared" si="2"/>
        <v>1.7299999999999999E-2</v>
      </c>
      <c r="F69" s="158">
        <f t="shared" si="2"/>
        <v>2.3999999999999998E-3</v>
      </c>
      <c r="G69" s="158">
        <f t="shared" si="2"/>
        <v>6.13E-2</v>
      </c>
      <c r="H69" s="158">
        <f t="shared" si="2"/>
        <v>1E-4</v>
      </c>
      <c r="I69" s="158">
        <f t="shared" si="2"/>
        <v>1.7299999999999999E-2</v>
      </c>
      <c r="J69" s="158">
        <f t="shared" si="2"/>
        <v>9.9199999999999997E-2</v>
      </c>
      <c r="K69" s="159">
        <f t="shared" si="2"/>
        <v>1</v>
      </c>
    </row>
    <row r="70" spans="1:11" ht="19.5" customHeight="1" x14ac:dyDescent="0.2">
      <c r="A70" s="156" t="s">
        <v>28</v>
      </c>
      <c r="B70" s="157" t="s">
        <v>83</v>
      </c>
      <c r="C70" s="158">
        <f t="shared" si="2"/>
        <v>1.0200000000000001E-2</v>
      </c>
      <c r="D70" s="158">
        <f t="shared" si="2"/>
        <v>0.24729999999999999</v>
      </c>
      <c r="E70" s="158">
        <f t="shared" si="2"/>
        <v>3.39E-2</v>
      </c>
      <c r="F70" s="158">
        <f t="shared" si="2"/>
        <v>1.1900000000000001E-2</v>
      </c>
      <c r="G70" s="158">
        <f t="shared" si="2"/>
        <v>6.7900000000000002E-2</v>
      </c>
      <c r="H70" s="158">
        <f t="shared" si="2"/>
        <v>1.1000000000000001E-3</v>
      </c>
      <c r="I70" s="158">
        <f t="shared" si="2"/>
        <v>0.14849999999999999</v>
      </c>
      <c r="J70" s="158">
        <f t="shared" si="2"/>
        <v>0.4793</v>
      </c>
      <c r="K70" s="159">
        <f t="shared" si="2"/>
        <v>1</v>
      </c>
    </row>
    <row r="71" spans="1:11" ht="19.5" customHeight="1" x14ac:dyDescent="0.2">
      <c r="A71" s="156" t="s">
        <v>29</v>
      </c>
      <c r="B71" s="157" t="s">
        <v>84</v>
      </c>
      <c r="C71" s="158">
        <f t="shared" si="2"/>
        <v>5.3E-3</v>
      </c>
      <c r="D71" s="158">
        <f t="shared" si="2"/>
        <v>0.26700000000000002</v>
      </c>
      <c r="E71" s="158">
        <f t="shared" si="2"/>
        <v>2.98E-2</v>
      </c>
      <c r="F71" s="158">
        <f t="shared" si="2"/>
        <v>1.2200000000000001E-2</v>
      </c>
      <c r="G71" s="158">
        <f t="shared" si="2"/>
        <v>0.19020000000000001</v>
      </c>
      <c r="H71" s="158">
        <f t="shared" si="2"/>
        <v>-2.9999999999999997E-4</v>
      </c>
      <c r="I71" s="158">
        <f t="shared" si="2"/>
        <v>5.0200000000000002E-2</v>
      </c>
      <c r="J71" s="158">
        <f t="shared" si="2"/>
        <v>0.4456</v>
      </c>
      <c r="K71" s="159">
        <f t="shared" si="2"/>
        <v>1</v>
      </c>
    </row>
    <row r="72" spans="1:11" ht="19.5" customHeight="1" x14ac:dyDescent="0.2">
      <c r="A72" s="156" t="s">
        <v>30</v>
      </c>
      <c r="B72" s="157" t="s">
        <v>85</v>
      </c>
      <c r="C72" s="158">
        <f t="shared" si="2"/>
        <v>1E-4</v>
      </c>
      <c r="D72" s="158">
        <f t="shared" si="2"/>
        <v>4.8399999999999999E-2</v>
      </c>
      <c r="E72" s="158">
        <f t="shared" si="2"/>
        <v>0.92600000000000005</v>
      </c>
      <c r="F72" s="158">
        <f t="shared" si="2"/>
        <v>5.9999999999999995E-4</v>
      </c>
      <c r="G72" s="158">
        <f t="shared" si="2"/>
        <v>2.5999999999999999E-3</v>
      </c>
      <c r="H72" s="158">
        <f t="shared" si="2"/>
        <v>0</v>
      </c>
      <c r="I72" s="158">
        <f t="shared" si="2"/>
        <v>1.7899999999999999E-2</v>
      </c>
      <c r="J72" s="158">
        <f t="shared" si="2"/>
        <v>4.4000000000000003E-3</v>
      </c>
      <c r="K72" s="159">
        <f t="shared" si="2"/>
        <v>1</v>
      </c>
    </row>
    <row r="73" spans="1:11" ht="19.5" customHeight="1" x14ac:dyDescent="0.2">
      <c r="A73" s="156" t="s">
        <v>31</v>
      </c>
      <c r="B73" s="157" t="s">
        <v>86</v>
      </c>
      <c r="C73" s="158">
        <f t="shared" si="2"/>
        <v>1E-4</v>
      </c>
      <c r="D73" s="158">
        <f t="shared" si="2"/>
        <v>0.16439999999999999</v>
      </c>
      <c r="E73" s="158">
        <f t="shared" si="2"/>
        <v>0.23250000000000001</v>
      </c>
      <c r="F73" s="158">
        <f t="shared" si="2"/>
        <v>1.89E-2</v>
      </c>
      <c r="G73" s="158">
        <f t="shared" si="2"/>
        <v>0.46949999999999997</v>
      </c>
      <c r="H73" s="158">
        <f t="shared" si="2"/>
        <v>0</v>
      </c>
      <c r="I73" s="158">
        <f t="shared" si="2"/>
        <v>8.9999999999999993E-3</v>
      </c>
      <c r="J73" s="158">
        <f t="shared" si="2"/>
        <v>0.1056</v>
      </c>
      <c r="K73" s="159">
        <f t="shared" si="2"/>
        <v>1</v>
      </c>
    </row>
    <row r="74" spans="1:11" ht="19.5" customHeight="1" x14ac:dyDescent="0.2">
      <c r="A74" s="156" t="s">
        <v>32</v>
      </c>
      <c r="B74" s="157" t="s">
        <v>87</v>
      </c>
      <c r="C74" s="158">
        <f t="shared" si="2"/>
        <v>1.17E-2</v>
      </c>
      <c r="D74" s="158">
        <f t="shared" si="2"/>
        <v>0.24729999999999999</v>
      </c>
      <c r="E74" s="158">
        <f t="shared" si="2"/>
        <v>0.73650000000000004</v>
      </c>
      <c r="F74" s="158">
        <f t="shared" si="2"/>
        <v>0</v>
      </c>
      <c r="G74" s="158">
        <f t="shared" si="2"/>
        <v>1E-4</v>
      </c>
      <c r="H74" s="158">
        <f t="shared" si="2"/>
        <v>0</v>
      </c>
      <c r="I74" s="158">
        <f t="shared" si="2"/>
        <v>1E-4</v>
      </c>
      <c r="J74" s="158">
        <f t="shared" si="2"/>
        <v>4.1999999999999997E-3</v>
      </c>
      <c r="K74" s="159">
        <f t="shared" si="2"/>
        <v>1</v>
      </c>
    </row>
    <row r="75" spans="1:11" ht="19.5" customHeight="1" x14ac:dyDescent="0.2">
      <c r="A75" s="156" t="s">
        <v>33</v>
      </c>
      <c r="B75" s="157" t="s">
        <v>88</v>
      </c>
      <c r="C75" s="158">
        <f t="shared" si="2"/>
        <v>3.5999999999999999E-3</v>
      </c>
      <c r="D75" s="158">
        <f t="shared" si="2"/>
        <v>0.70469999999999999</v>
      </c>
      <c r="E75" s="158">
        <f t="shared" si="2"/>
        <v>0.03</v>
      </c>
      <c r="F75" s="158">
        <f t="shared" si="2"/>
        <v>5.7999999999999996E-3</v>
      </c>
      <c r="G75" s="158">
        <f t="shared" si="2"/>
        <v>4.6600000000000003E-2</v>
      </c>
      <c r="H75" s="158">
        <f t="shared" si="2"/>
        <v>0</v>
      </c>
      <c r="I75" s="158">
        <f t="shared" si="2"/>
        <v>2.87E-2</v>
      </c>
      <c r="J75" s="158">
        <f t="shared" si="2"/>
        <v>0.1807</v>
      </c>
      <c r="K75" s="159">
        <f t="shared" si="2"/>
        <v>1</v>
      </c>
    </row>
    <row r="76" spans="1:11" ht="19.5" customHeight="1" x14ac:dyDescent="0.2">
      <c r="A76" s="156" t="s">
        <v>34</v>
      </c>
      <c r="B76" s="157" t="s">
        <v>89</v>
      </c>
      <c r="C76" s="158">
        <f t="shared" ref="C76:K80" si="3">ROUND(C37,4)</f>
        <v>7.3000000000000001E-3</v>
      </c>
      <c r="D76" s="158">
        <f t="shared" si="3"/>
        <v>0.2487</v>
      </c>
      <c r="E76" s="158">
        <f t="shared" si="3"/>
        <v>7.9899999999999999E-2</v>
      </c>
      <c r="F76" s="158">
        <f t="shared" si="3"/>
        <v>2.3599999999999999E-2</v>
      </c>
      <c r="G76" s="158">
        <f t="shared" si="3"/>
        <v>0.14910000000000001</v>
      </c>
      <c r="H76" s="158">
        <f t="shared" si="3"/>
        <v>1E-4</v>
      </c>
      <c r="I76" s="158">
        <f t="shared" si="3"/>
        <v>0.14779999999999999</v>
      </c>
      <c r="J76" s="158">
        <f t="shared" si="3"/>
        <v>0.34350000000000003</v>
      </c>
      <c r="K76" s="159">
        <f t="shared" si="3"/>
        <v>1</v>
      </c>
    </row>
    <row r="77" spans="1:11" ht="19.5" customHeight="1" x14ac:dyDescent="0.2">
      <c r="A77" s="156" t="s">
        <v>35</v>
      </c>
      <c r="B77" s="157" t="s">
        <v>90</v>
      </c>
      <c r="C77" s="158">
        <f t="shared" si="3"/>
        <v>9.4299999999999995E-2</v>
      </c>
      <c r="D77" s="158">
        <f t="shared" si="3"/>
        <v>0.61739999999999995</v>
      </c>
      <c r="E77" s="158">
        <f t="shared" si="3"/>
        <v>2.0199999999999999E-2</v>
      </c>
      <c r="F77" s="158">
        <f t="shared" si="3"/>
        <v>4.0000000000000002E-4</v>
      </c>
      <c r="G77" s="158">
        <f t="shared" si="3"/>
        <v>8.5000000000000006E-3</v>
      </c>
      <c r="H77" s="158">
        <f t="shared" si="3"/>
        <v>0</v>
      </c>
      <c r="I77" s="158">
        <f t="shared" si="3"/>
        <v>1.1900000000000001E-2</v>
      </c>
      <c r="J77" s="158">
        <f t="shared" si="3"/>
        <v>0.24740000000000001</v>
      </c>
      <c r="K77" s="159">
        <f t="shared" si="3"/>
        <v>1</v>
      </c>
    </row>
    <row r="78" spans="1:11" ht="19.5" customHeight="1" x14ac:dyDescent="0.2">
      <c r="A78" s="156" t="s">
        <v>36</v>
      </c>
      <c r="B78" s="157" t="s">
        <v>91</v>
      </c>
      <c r="C78" s="158">
        <f t="shared" si="3"/>
        <v>0.01</v>
      </c>
      <c r="D78" s="158">
        <f t="shared" si="3"/>
        <v>0.25819999999999999</v>
      </c>
      <c r="E78" s="158">
        <f t="shared" si="3"/>
        <v>0.16869999999999999</v>
      </c>
      <c r="F78" s="158">
        <f t="shared" si="3"/>
        <v>1.52E-2</v>
      </c>
      <c r="G78" s="158">
        <f t="shared" si="3"/>
        <v>0.15329999999999999</v>
      </c>
      <c r="H78" s="158">
        <f t="shared" si="3"/>
        <v>1E-4</v>
      </c>
      <c r="I78" s="158">
        <f t="shared" si="3"/>
        <v>0.1061</v>
      </c>
      <c r="J78" s="158">
        <f t="shared" si="3"/>
        <v>0.28839999999999999</v>
      </c>
      <c r="K78" s="159">
        <f t="shared" si="3"/>
        <v>1</v>
      </c>
    </row>
    <row r="79" spans="1:11" ht="19.5" customHeight="1" x14ac:dyDescent="0.2">
      <c r="A79" s="156" t="s">
        <v>37</v>
      </c>
      <c r="B79" s="157" t="s">
        <v>92</v>
      </c>
      <c r="C79" s="162">
        <f t="shared" si="3"/>
        <v>3.0999999999999999E-3</v>
      </c>
      <c r="D79" s="162">
        <f t="shared" si="3"/>
        <v>0.1026</v>
      </c>
      <c r="E79" s="162">
        <f t="shared" si="3"/>
        <v>2.2200000000000001E-2</v>
      </c>
      <c r="F79" s="162">
        <f t="shared" si="3"/>
        <v>2.1999999999999999E-2</v>
      </c>
      <c r="G79" s="162">
        <f t="shared" si="3"/>
        <v>8.8499999999999995E-2</v>
      </c>
      <c r="H79" s="162">
        <f t="shared" si="3"/>
        <v>-2.0000000000000001E-4</v>
      </c>
      <c r="I79" s="162">
        <f t="shared" si="3"/>
        <v>0.61109999999999998</v>
      </c>
      <c r="J79" s="162">
        <f t="shared" si="3"/>
        <v>0.15060000000000001</v>
      </c>
      <c r="K79" s="163">
        <f t="shared" si="3"/>
        <v>1</v>
      </c>
    </row>
    <row r="80" spans="1:11" ht="19.5" customHeight="1" x14ac:dyDescent="0.2">
      <c r="A80" s="165"/>
      <c r="B80" s="166" t="s">
        <v>122</v>
      </c>
      <c r="C80" s="162">
        <f t="shared" si="3"/>
        <v>7.6E-3</v>
      </c>
      <c r="D80" s="162">
        <f t="shared" si="3"/>
        <v>0.21590000000000001</v>
      </c>
      <c r="E80" s="162">
        <f t="shared" si="3"/>
        <v>8.0600000000000005E-2</v>
      </c>
      <c r="F80" s="162">
        <f t="shared" si="3"/>
        <v>1.7899999999999999E-2</v>
      </c>
      <c r="G80" s="162">
        <f t="shared" si="3"/>
        <v>0.106</v>
      </c>
      <c r="H80" s="162">
        <f t="shared" si="3"/>
        <v>-2.9999999999999997E-4</v>
      </c>
      <c r="I80" s="162">
        <f t="shared" si="3"/>
        <v>0.1986</v>
      </c>
      <c r="J80" s="162">
        <f t="shared" si="3"/>
        <v>0.37369999999999998</v>
      </c>
      <c r="K80" s="163">
        <f t="shared" si="3"/>
        <v>1</v>
      </c>
    </row>
  </sheetData>
  <mergeCells count="1">
    <mergeCell ref="A2:B3"/>
  </mergeCells>
  <phoneticPr fontId="1"/>
  <pageMargins left="0.7" right="0.7" top="0.75" bottom="0.75" header="0.3" footer="0.3"/>
  <pageSetup paperSize="9" scale="53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12</vt:i4>
      </vt:variant>
    </vt:vector>
  </HeadingPairs>
  <TitlesOfParts>
    <vt:vector size="35" baseType="lpstr">
      <vt:lpstr>説明</vt:lpstr>
      <vt:lpstr>X</vt:lpstr>
      <vt:lpstr>A</vt:lpstr>
      <vt:lpstr>A2</vt:lpstr>
      <vt:lpstr>B</vt:lpstr>
      <vt:lpstr>I-A-1</vt:lpstr>
      <vt:lpstr>生誘</vt:lpstr>
      <vt:lpstr>生誘係</vt:lpstr>
      <vt:lpstr>生誘依</vt:lpstr>
      <vt:lpstr>粗誘</vt:lpstr>
      <vt:lpstr>粗誘係</vt:lpstr>
      <vt:lpstr>粗誘依</vt:lpstr>
      <vt:lpstr>入誘</vt:lpstr>
      <vt:lpstr>入誘係</vt:lpstr>
      <vt:lpstr>入誘依</vt:lpstr>
      <vt:lpstr>輸入係数等</vt:lpstr>
      <vt:lpstr>I</vt:lpstr>
      <vt:lpstr>M</vt:lpstr>
      <vt:lpstr>V</vt:lpstr>
      <vt:lpstr>VB</vt:lpstr>
      <vt:lpstr>VB(I-M)</vt:lpstr>
      <vt:lpstr>MAB</vt:lpstr>
      <vt:lpstr>MAB(I-M)+M</vt:lpstr>
      <vt:lpstr>M!Print_Area</vt:lpstr>
      <vt:lpstr>A!Print_Titles</vt:lpstr>
      <vt:lpstr>B!Print_Titles</vt:lpstr>
      <vt:lpstr>I!Print_Titles</vt:lpstr>
      <vt:lpstr>'I-A-1'!Print_Titles</vt:lpstr>
      <vt:lpstr>M!Print_Titles</vt:lpstr>
      <vt:lpstr>MAB!Print_Titles</vt:lpstr>
      <vt:lpstr>'MAB(I-M)+M'!Print_Titles</vt:lpstr>
      <vt:lpstr>V!Print_Titles</vt:lpstr>
      <vt:lpstr>VB!Print_Titles</vt:lpstr>
      <vt:lpstr>'VB(I-M)'!Print_Titles</vt:lpstr>
      <vt:lpstr>X!Print_Titles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2026-03-17T04:16:04Z</dcterms:modified>
</cp:coreProperties>
</file>