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updateLinks="always"/>
  <xr:revisionPtr revIDLastSave="0" documentId="13_ncr:1_{981195DD-F5ED-4573-92C4-732FE0646FA2}" xr6:coauthVersionLast="47" xr6:coauthVersionMax="47" xr10:uidLastSave="{00000000-0000-0000-0000-000000000000}"/>
  <bookViews>
    <workbookView xWindow="-110" yWindow="-110" windowWidth="22780" windowHeight="14540" tabRatio="813" xr2:uid="{00000000-000D-0000-FFFF-FFFF00000000}"/>
  </bookViews>
  <sheets>
    <sheet name="【総額及び平均額】賃上げ支援事業実績報告書" sheetId="114" r:id="rId1"/>
    <sheet name="別紙（2.0％超部分算定シート）" sheetId="119" r:id="rId2"/>
  </sheets>
  <definedNames>
    <definedName name="_xlnm._FilterDatabase" localSheetId="0" hidden="1">【総額及び平均額】賃上げ支援事業実績報告書!$B$7:$T$7</definedName>
    <definedName name="_xlnm._FilterDatabase" localSheetId="1" hidden="1">'別紙（2.0％超部分算定シート）'!$B$3:$P$8</definedName>
    <definedName name="_xlnm.Print_Area" localSheetId="0">【総額及び平均額】賃上げ支援事業実績報告書!$A$1:$M$26</definedName>
    <definedName name="_xlnm.Print_Area" localSheetId="1">'別紙（2.0％超部分算定シート）'!$A$1:$M$10</definedName>
    <definedName name="_xlnm.Print_Area">#REF!</definedName>
    <definedName name="_xlnm.Print_Titles" localSheetId="0">【総額及び平均額】賃上げ支援事業実績報告書!$1:$6</definedName>
    <definedName name="_xlnm.Print_Titles" localSheetId="1">'別紙（2.0％超部分算定シート）'!$1:$2</definedName>
    <definedName name="ブロック" localSheetId="1">#REF!</definedName>
    <definedName name="ブロック">#REF!</definedName>
    <definedName name="医療提供体制施設整備交付金" localSheetId="1">#REF!</definedName>
    <definedName name="医療提供体制施設整備交付金">#REF!</definedName>
    <definedName name="医療提供体制施設整備補助金" localSheetId="1">#REF!</definedName>
    <definedName name="医療提供体制施設整備補助金">#REF!</definedName>
    <definedName name="地域医療介護総合確保基金" localSheetId="1">#REF!</definedName>
    <definedName name="地域医療介護総合確保基金">#REF!</definedName>
    <definedName name="鉄筋コンクリート" localSheetId="1">#REF!</definedName>
    <definedName name="鉄筋コンクリート">#REF!</definedName>
    <definedName name="病床確保料" localSheetId="1">#REF!</definedName>
    <definedName name="病床確保料">#REF!</definedName>
    <definedName name="木造" localSheetId="1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19" l="1"/>
  <c r="J4" i="119"/>
  <c r="E4" i="119"/>
  <c r="D4" i="119"/>
  <c r="C4" i="119"/>
  <c r="H4" i="119" l="1"/>
  <c r="E10" i="114"/>
  <c r="E9" i="114"/>
  <c r="E8" i="114"/>
  <c r="C9" i="114" a="1"/>
  <c r="C9" i="114" s="1"/>
  <c r="A22" i="119"/>
  <c r="A21" i="119"/>
  <c r="A20" i="119"/>
  <c r="A19" i="119"/>
  <c r="A18" i="119"/>
  <c r="A17" i="119"/>
  <c r="A16" i="119"/>
  <c r="A15" i="119"/>
  <c r="A14" i="119"/>
  <c r="A13" i="119"/>
  <c r="A12" i="119"/>
  <c r="A11" i="119"/>
  <c r="A10" i="119"/>
  <c r="A9" i="119"/>
  <c r="A8" i="119"/>
  <c r="D9" i="114" l="1" a="1"/>
  <c r="D9" i="114" s="1"/>
  <c r="C10" i="114" a="1"/>
  <c r="C10" i="114" s="1"/>
  <c r="C8" i="114" a="1"/>
  <c r="C8" i="114" s="1"/>
  <c r="H9" i="114" l="1"/>
  <c r="D8" i="114" a="1"/>
  <c r="D8" i="114" s="1"/>
  <c r="H8" i="114" s="1"/>
  <c r="F8" i="114" a="1"/>
  <c r="F8" i="114" s="1"/>
  <c r="D10" i="114" a="1"/>
  <c r="D10" i="114" s="1"/>
  <c r="H10" i="114" s="1"/>
  <c r="J71" i="114"/>
  <c r="J73" i="114"/>
  <c r="J72" i="114"/>
  <c r="J69" i="114"/>
  <c r="J68" i="114"/>
  <c r="J67" i="114"/>
  <c r="J65" i="114"/>
  <c r="J64" i="114"/>
  <c r="J63" i="114"/>
  <c r="J61" i="114"/>
  <c r="J60" i="114"/>
  <c r="J59" i="114"/>
  <c r="J57" i="114"/>
  <c r="J56" i="114"/>
  <c r="J55" i="114"/>
  <c r="J53" i="114"/>
  <c r="J52" i="114"/>
  <c r="J51" i="114"/>
  <c r="J49" i="114"/>
  <c r="J48" i="114"/>
  <c r="J47" i="114"/>
  <c r="J45" i="114"/>
  <c r="J44" i="114"/>
  <c r="J43" i="114"/>
  <c r="J41" i="114"/>
  <c r="J40" i="114"/>
  <c r="J39" i="114"/>
  <c r="J37" i="114"/>
  <c r="J36" i="114"/>
  <c r="J35" i="114"/>
  <c r="J33" i="114"/>
  <c r="J32" i="114"/>
  <c r="J31" i="114"/>
  <c r="J29" i="114"/>
  <c r="J28" i="114"/>
  <c r="J27" i="114"/>
  <c r="J25" i="114"/>
  <c r="J24" i="114"/>
  <c r="J23" i="114"/>
  <c r="J21" i="114"/>
  <c r="J20" i="114"/>
  <c r="J19" i="114"/>
  <c r="I4" i="119" l="1"/>
  <c r="F18" i="114"/>
  <c r="M8" i="119"/>
  <c r="E10" i="119"/>
  <c r="F22" i="119"/>
  <c r="E22" i="119"/>
  <c r="F21" i="119"/>
  <c r="E21" i="119"/>
  <c r="E20" i="119"/>
  <c r="F20" i="119" s="1"/>
  <c r="E19" i="119"/>
  <c r="F19" i="119" s="1"/>
  <c r="E18" i="119"/>
  <c r="F18" i="119" s="1"/>
  <c r="E17" i="119"/>
  <c r="F17" i="119" s="1"/>
  <c r="F16" i="119"/>
  <c r="E16" i="119"/>
  <c r="F15" i="119"/>
  <c r="E15" i="119"/>
  <c r="E14" i="119"/>
  <c r="F14" i="119" s="1"/>
  <c r="E13" i="119"/>
  <c r="F13" i="119" s="1"/>
  <c r="E12" i="119"/>
  <c r="F12" i="119" s="1"/>
  <c r="E11" i="119"/>
  <c r="F11" i="119" s="1"/>
  <c r="E9" i="119"/>
  <c r="E8" i="119"/>
  <c r="M22" i="119" l="1"/>
  <c r="L22" i="119"/>
  <c r="K22" i="119"/>
  <c r="M21" i="119"/>
  <c r="L21" i="119"/>
  <c r="K21" i="119"/>
  <c r="M20" i="119"/>
  <c r="L20" i="119"/>
  <c r="K20" i="119"/>
  <c r="M19" i="119"/>
  <c r="L19" i="119"/>
  <c r="K19" i="119"/>
  <c r="M18" i="119"/>
  <c r="L18" i="119"/>
  <c r="K18" i="119"/>
  <c r="M17" i="119"/>
  <c r="L17" i="119"/>
  <c r="K17" i="119"/>
  <c r="M16" i="119"/>
  <c r="L16" i="119"/>
  <c r="K16" i="119"/>
  <c r="M15" i="119"/>
  <c r="L15" i="119"/>
  <c r="K15" i="119"/>
  <c r="M14" i="119"/>
  <c r="L14" i="119"/>
  <c r="K14" i="119"/>
  <c r="M13" i="119"/>
  <c r="L13" i="119"/>
  <c r="K13" i="119"/>
  <c r="M12" i="119"/>
  <c r="L12" i="119"/>
  <c r="K12" i="119"/>
  <c r="M74" i="114"/>
  <c r="H74" i="114"/>
  <c r="G74" i="114"/>
  <c r="F74" i="114"/>
  <c r="L73" i="114"/>
  <c r="K73" i="114"/>
  <c r="M73" i="114"/>
  <c r="H73" i="114"/>
  <c r="G73" i="114" s="1"/>
  <c r="L72" i="114"/>
  <c r="K72" i="114"/>
  <c r="M72" i="114"/>
  <c r="H72" i="114"/>
  <c r="G72" i="114"/>
  <c r="L71" i="114"/>
  <c r="K71" i="114"/>
  <c r="H71" i="114"/>
  <c r="G71" i="114"/>
  <c r="M70" i="114"/>
  <c r="H70" i="114"/>
  <c r="G70" i="114"/>
  <c r="F70" i="114"/>
  <c r="L69" i="114"/>
  <c r="K69" i="114"/>
  <c r="H69" i="114"/>
  <c r="G69" i="114" s="1"/>
  <c r="L68" i="114"/>
  <c r="K68" i="114"/>
  <c r="H68" i="114"/>
  <c r="G68" i="114"/>
  <c r="L67" i="114"/>
  <c r="K67" i="114"/>
  <c r="H67" i="114"/>
  <c r="G67" i="114"/>
  <c r="M66" i="114"/>
  <c r="H66" i="114"/>
  <c r="G66" i="114"/>
  <c r="F66" i="114"/>
  <c r="L65" i="114"/>
  <c r="K65" i="114"/>
  <c r="H65" i="114"/>
  <c r="G65" i="114" s="1"/>
  <c r="L64" i="114"/>
  <c r="K64" i="114"/>
  <c r="H64" i="114"/>
  <c r="G64" i="114"/>
  <c r="L63" i="114"/>
  <c r="K63" i="114"/>
  <c r="H63" i="114"/>
  <c r="G63" i="114"/>
  <c r="M62" i="114"/>
  <c r="H62" i="114"/>
  <c r="G62" i="114"/>
  <c r="F62" i="114"/>
  <c r="L61" i="114"/>
  <c r="K61" i="114"/>
  <c r="H61" i="114"/>
  <c r="G61" i="114" s="1"/>
  <c r="L60" i="114"/>
  <c r="K60" i="114"/>
  <c r="H60" i="114"/>
  <c r="G60" i="114"/>
  <c r="L59" i="114"/>
  <c r="K59" i="114"/>
  <c r="H59" i="114"/>
  <c r="G59" i="114"/>
  <c r="M58" i="114"/>
  <c r="H58" i="114"/>
  <c r="G58" i="114"/>
  <c r="F58" i="114"/>
  <c r="L57" i="114"/>
  <c r="K57" i="114"/>
  <c r="H57" i="114"/>
  <c r="G57" i="114" s="1"/>
  <c r="L56" i="114"/>
  <c r="K56" i="114"/>
  <c r="M56" i="114"/>
  <c r="H56" i="114"/>
  <c r="G56" i="114"/>
  <c r="L55" i="114"/>
  <c r="K55" i="114"/>
  <c r="H55" i="114"/>
  <c r="G55" i="114"/>
  <c r="M54" i="114"/>
  <c r="H54" i="114"/>
  <c r="G54" i="114"/>
  <c r="F54" i="114"/>
  <c r="L53" i="114"/>
  <c r="K53" i="114"/>
  <c r="H53" i="114"/>
  <c r="G53" i="114" s="1"/>
  <c r="L52" i="114"/>
  <c r="K52" i="114"/>
  <c r="H52" i="114"/>
  <c r="G52" i="114"/>
  <c r="L51" i="114"/>
  <c r="K51" i="114"/>
  <c r="H51" i="114"/>
  <c r="G51" i="114"/>
  <c r="M50" i="114"/>
  <c r="H50" i="114"/>
  <c r="G50" i="114"/>
  <c r="F50" i="114"/>
  <c r="L49" i="114"/>
  <c r="K49" i="114"/>
  <c r="H49" i="114"/>
  <c r="G49" i="114"/>
  <c r="L48" i="114"/>
  <c r="K48" i="114"/>
  <c r="H48" i="114"/>
  <c r="G48" i="114"/>
  <c r="L47" i="114"/>
  <c r="K47" i="114"/>
  <c r="H47" i="114"/>
  <c r="G47" i="114"/>
  <c r="M46" i="114"/>
  <c r="H46" i="114"/>
  <c r="G46" i="114"/>
  <c r="F46" i="114"/>
  <c r="L45" i="114"/>
  <c r="K45" i="114"/>
  <c r="H45" i="114"/>
  <c r="G45" i="114" s="1"/>
  <c r="L44" i="114"/>
  <c r="K44" i="114"/>
  <c r="H44" i="114"/>
  <c r="G44" i="114"/>
  <c r="L43" i="114"/>
  <c r="K43" i="114"/>
  <c r="H43" i="114"/>
  <c r="G43" i="114"/>
  <c r="M42" i="114"/>
  <c r="H42" i="114"/>
  <c r="G42" i="114"/>
  <c r="F42" i="114"/>
  <c r="L41" i="114"/>
  <c r="K41" i="114"/>
  <c r="M41" i="114"/>
  <c r="H41" i="114"/>
  <c r="G41" i="114" s="1"/>
  <c r="L40" i="114"/>
  <c r="K40" i="114"/>
  <c r="H40" i="114"/>
  <c r="G40" i="114"/>
  <c r="L39" i="114"/>
  <c r="K39" i="114"/>
  <c r="H39" i="114"/>
  <c r="G39" i="114"/>
  <c r="M38" i="114"/>
  <c r="H38" i="114"/>
  <c r="G38" i="114"/>
  <c r="F38" i="114"/>
  <c r="L37" i="114"/>
  <c r="K37" i="114"/>
  <c r="H37" i="114"/>
  <c r="G37" i="114" s="1"/>
  <c r="L36" i="114"/>
  <c r="K36" i="114"/>
  <c r="H36" i="114"/>
  <c r="G36" i="114"/>
  <c r="L35" i="114"/>
  <c r="K35" i="114"/>
  <c r="H35" i="114"/>
  <c r="G35" i="114"/>
  <c r="M34" i="114"/>
  <c r="H34" i="114"/>
  <c r="G34" i="114"/>
  <c r="F34" i="114"/>
  <c r="L33" i="114"/>
  <c r="K33" i="114"/>
  <c r="H33" i="114"/>
  <c r="G33" i="114" s="1"/>
  <c r="L32" i="114"/>
  <c r="K32" i="114"/>
  <c r="H32" i="114"/>
  <c r="G32" i="114"/>
  <c r="L31" i="114"/>
  <c r="K31" i="114"/>
  <c r="H31" i="114"/>
  <c r="G31" i="114"/>
  <c r="M30" i="114"/>
  <c r="H30" i="114"/>
  <c r="G30" i="114"/>
  <c r="F30" i="114"/>
  <c r="L29" i="114"/>
  <c r="K29" i="114"/>
  <c r="H29" i="114"/>
  <c r="G29" i="114" s="1"/>
  <c r="L28" i="114"/>
  <c r="K28" i="114"/>
  <c r="H28" i="114"/>
  <c r="G28" i="114"/>
  <c r="L27" i="114"/>
  <c r="K27" i="114"/>
  <c r="H27" i="114"/>
  <c r="G27" i="114"/>
  <c r="M26" i="114"/>
  <c r="H26" i="114"/>
  <c r="G26" i="114"/>
  <c r="F26" i="114"/>
  <c r="L25" i="114"/>
  <c r="K25" i="114"/>
  <c r="H25" i="114"/>
  <c r="G25" i="114" s="1"/>
  <c r="L24" i="114"/>
  <c r="K24" i="114"/>
  <c r="H24" i="114"/>
  <c r="G24" i="114"/>
  <c r="L23" i="114"/>
  <c r="K23" i="114"/>
  <c r="H23" i="114"/>
  <c r="G23" i="114"/>
  <c r="M11" i="119"/>
  <c r="L11" i="119"/>
  <c r="K11" i="119"/>
  <c r="M10" i="119"/>
  <c r="L10" i="119"/>
  <c r="K10" i="119"/>
  <c r="F10" i="119"/>
  <c r="M69" i="114" l="1"/>
  <c r="M53" i="114"/>
  <c r="M49" i="114"/>
  <c r="M59" i="114"/>
  <c r="M48" i="114"/>
  <c r="M28" i="114"/>
  <c r="M71" i="114"/>
  <c r="M67" i="114"/>
  <c r="M68" i="114"/>
  <c r="M63" i="114"/>
  <c r="M64" i="114"/>
  <c r="M39" i="114"/>
  <c r="M47" i="114"/>
  <c r="M52" i="114"/>
  <c r="M29" i="114"/>
  <c r="M65" i="114"/>
  <c r="M61" i="114"/>
  <c r="M60" i="114"/>
  <c r="M57" i="114"/>
  <c r="M55" i="114"/>
  <c r="M24" i="114"/>
  <c r="M32" i="114"/>
  <c r="M25" i="114"/>
  <c r="M33" i="114"/>
  <c r="M51" i="114"/>
  <c r="M37" i="114"/>
  <c r="M27" i="114"/>
  <c r="M35" i="114"/>
  <c r="M40" i="114"/>
  <c r="M45" i="114"/>
  <c r="M43" i="114"/>
  <c r="M44" i="114"/>
  <c r="M23" i="114"/>
  <c r="M36" i="114"/>
  <c r="M31" i="114"/>
  <c r="F22" i="114"/>
  <c r="L21" i="114"/>
  <c r="K21" i="114"/>
  <c r="H21" i="114"/>
  <c r="G21" i="114" s="1"/>
  <c r="L20" i="114"/>
  <c r="K20" i="114"/>
  <c r="H20" i="114"/>
  <c r="G20" i="114"/>
  <c r="L19" i="114"/>
  <c r="K19" i="114"/>
  <c r="H19" i="114"/>
  <c r="G19" i="114"/>
  <c r="M9" i="119"/>
  <c r="L9" i="119"/>
  <c r="K9" i="119"/>
  <c r="F9" i="119"/>
  <c r="F11" i="114"/>
  <c r="L8" i="119"/>
  <c r="H18" i="114" s="1"/>
  <c r="K8" i="119"/>
  <c r="F8" i="119"/>
  <c r="H11" i="114"/>
  <c r="K4" i="119"/>
  <c r="G11" i="114" s="1"/>
  <c r="F4" i="119"/>
  <c r="F10" i="114" l="1" a="1"/>
  <c r="F10" i="114" s="1"/>
  <c r="F9" i="114" a="1"/>
  <c r="F9" i="114" s="1"/>
  <c r="M4" i="119"/>
  <c r="M11" i="114" s="1"/>
  <c r="H22" i="114"/>
  <c r="M22" i="114"/>
  <c r="G18" i="114"/>
  <c r="G22" i="114"/>
  <c r="M18" i="114"/>
  <c r="M21" i="114"/>
  <c r="M19" i="114"/>
  <c r="M20" i="114"/>
  <c r="L17" i="114" l="1"/>
  <c r="K17" i="114"/>
  <c r="J17" i="114"/>
  <c r="H17" i="114"/>
  <c r="G17" i="114" s="1"/>
  <c r="G10" i="114"/>
  <c r="L10" i="114"/>
  <c r="K10" i="114"/>
  <c r="J10" i="114"/>
  <c r="G15" i="114"/>
  <c r="H15" i="114"/>
  <c r="J15" i="114"/>
  <c r="K15" i="114"/>
  <c r="L15" i="114"/>
  <c r="G16" i="114"/>
  <c r="H16" i="114"/>
  <c r="J16" i="114"/>
  <c r="K16" i="114"/>
  <c r="L16" i="114"/>
  <c r="L9" i="114"/>
  <c r="K9" i="114"/>
  <c r="J9" i="114"/>
  <c r="G9" i="114"/>
  <c r="L8" i="114"/>
  <c r="K8" i="114"/>
  <c r="J8" i="114"/>
  <c r="G8" i="114"/>
  <c r="M8" i="114" l="1"/>
  <c r="M17" i="114"/>
  <c r="M10" i="114"/>
  <c r="M15" i="114"/>
  <c r="M16" i="114"/>
  <c r="M9" i="114"/>
  <c r="M2" i="114" l="1"/>
  <c r="M4" i="114" l="1"/>
  <c r="M5" i="1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<sst xmlns="http://schemas.openxmlformats.org/spreadsheetml/2006/main" count="335" uniqueCount="82">
  <si>
    <t>×</t>
    <phoneticPr fontId="37"/>
  </si>
  <si>
    <t>（記載要領）</t>
    <rPh sb="1" eb="3">
      <t>キサイ</t>
    </rPh>
    <rPh sb="3" eb="5">
      <t>ヨウリョウ</t>
    </rPh>
    <phoneticPr fontId="37"/>
  </si>
  <si>
    <t>○</t>
    <phoneticPr fontId="37"/>
  </si>
  <si>
    <t>賃金改善の内容</t>
    <rPh sb="0" eb="2">
      <t>チンギン</t>
    </rPh>
    <rPh sb="2" eb="4">
      <t>カイゼン</t>
    </rPh>
    <rPh sb="5" eb="7">
      <t>ナイヨウ</t>
    </rPh>
    <phoneticPr fontId="36"/>
  </si>
  <si>
    <t>給付金を活用して令和７年12月から令和８年３月までの間に支給した特別手当の金額（円単位）を直接入力してください。</t>
    <rPh sb="40" eb="41">
      <t>エン</t>
    </rPh>
    <rPh sb="41" eb="43">
      <t>タンイ</t>
    </rPh>
    <rPh sb="45" eb="47">
      <t>チョクセツ</t>
    </rPh>
    <rPh sb="47" eb="49">
      <t>ニュウリョク</t>
    </rPh>
    <phoneticPr fontId="37"/>
  </si>
  <si>
    <t>給付金を活用して令和７年12月から令和８年３月までの間に支給した一時金の金額（円単位）を直接入力してください。</t>
    <rPh sb="39" eb="40">
      <t>エン</t>
    </rPh>
    <rPh sb="40" eb="42">
      <t>タンイ</t>
    </rPh>
    <rPh sb="44" eb="46">
      <t>チョクセツ</t>
    </rPh>
    <rPh sb="46" eb="48">
      <t>ニュウリョク</t>
    </rPh>
    <phoneticPr fontId="37"/>
  </si>
  <si>
    <t>１名あたり平均額
（役職によって異なる場合は加重平均してください）</t>
    <rPh sb="1" eb="2">
      <t>メイ</t>
    </rPh>
    <rPh sb="5" eb="8">
      <t>ヘイキンガク</t>
    </rPh>
    <rPh sb="10" eb="12">
      <t>ヤクショク</t>
    </rPh>
    <rPh sb="16" eb="17">
      <t>コト</t>
    </rPh>
    <rPh sb="19" eb="21">
      <t>バアイ</t>
    </rPh>
    <rPh sb="22" eb="24">
      <t>カジュウ</t>
    </rPh>
    <rPh sb="24" eb="26">
      <t>ヘイキン</t>
    </rPh>
    <phoneticPr fontId="37"/>
  </si>
  <si>
    <t>　賃上げ（ベースアップ分）（①対象人数×②月額×③月数）</t>
    <rPh sb="1" eb="3">
      <t>チンア</t>
    </rPh>
    <phoneticPr fontId="37"/>
  </si>
  <si>
    <t>賃金改善の総額</t>
    <phoneticPr fontId="36"/>
  </si>
  <si>
    <t>　特別手当（①対象人数×②月額×③月数）</t>
    <rPh sb="1" eb="3">
      <t>トクベツ</t>
    </rPh>
    <rPh sb="3" eb="5">
      <t>テアテ</t>
    </rPh>
    <rPh sb="7" eb="9">
      <t>タイショウ</t>
    </rPh>
    <rPh sb="9" eb="11">
      <t>ニンズウ</t>
    </rPh>
    <rPh sb="13" eb="15">
      <t>ゲツガク</t>
    </rPh>
    <rPh sb="17" eb="19">
      <t>ゲッスウ</t>
    </rPh>
    <phoneticPr fontId="37"/>
  </si>
  <si>
    <t>　一時金（①対象人数×②支給額）</t>
    <rPh sb="1" eb="4">
      <t>イチジキン</t>
    </rPh>
    <rPh sb="6" eb="8">
      <t>タイショウ</t>
    </rPh>
    <rPh sb="8" eb="10">
      <t>ニンズウ</t>
    </rPh>
    <rPh sb="12" eb="15">
      <t>シキュウガク</t>
    </rPh>
    <phoneticPr fontId="37"/>
  </si>
  <si>
    <t>　特別手当（（①対象人数×②月額×③月数）÷①対象人数）</t>
    <rPh sb="1" eb="3">
      <t>トクベツ</t>
    </rPh>
    <rPh sb="3" eb="5">
      <t>テアテ</t>
    </rPh>
    <rPh sb="8" eb="10">
      <t>タイショウ</t>
    </rPh>
    <rPh sb="10" eb="12">
      <t>ニンズウ</t>
    </rPh>
    <rPh sb="14" eb="16">
      <t>ゲツガク</t>
    </rPh>
    <rPh sb="18" eb="20">
      <t>ゲッスウ</t>
    </rPh>
    <phoneticPr fontId="37"/>
  </si>
  <si>
    <t>　賃上げ（ベースアップ分）（（①対象人数×②月額×③月数）÷①対象人数）</t>
    <rPh sb="1" eb="3">
      <t>チンア</t>
    </rPh>
    <phoneticPr fontId="37"/>
  </si>
  <si>
    <t>　一時金（（①対象人数×②支給額）÷①対象人数）</t>
    <rPh sb="1" eb="4">
      <t>イチジキン</t>
    </rPh>
    <rPh sb="7" eb="9">
      <t>タイショウ</t>
    </rPh>
    <rPh sb="9" eb="11">
      <t>ニンズウ</t>
    </rPh>
    <rPh sb="13" eb="16">
      <t>シキュウガク</t>
    </rPh>
    <phoneticPr fontId="37"/>
  </si>
  <si>
    <t>賃金改善の総額</t>
    <rPh sb="0" eb="2">
      <t>チンギン</t>
    </rPh>
    <rPh sb="2" eb="4">
      <t>カイゼン</t>
    </rPh>
    <rPh sb="5" eb="7">
      <t>ソウガク</t>
    </rPh>
    <phoneticPr fontId="37"/>
  </si>
  <si>
    <t>③月数</t>
    <rPh sb="1" eb="3">
      <t>ゲッスウ</t>
    </rPh>
    <phoneticPr fontId="36"/>
  </si>
  <si>
    <t>令和８年６月１日以降のベースアップ月額水準の維持・拡大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2" eb="24">
      <t>イジ</t>
    </rPh>
    <rPh sb="25" eb="27">
      <t>カクダイ</t>
    </rPh>
    <phoneticPr fontId="36"/>
  </si>
  <si>
    <t>①対象人数
（常勤換算数）</t>
    <rPh sb="1" eb="3">
      <t>タイショウ</t>
    </rPh>
    <rPh sb="3" eb="5">
      <t>ニンズウ</t>
    </rPh>
    <rPh sb="7" eb="9">
      <t>ジョウキン</t>
    </rPh>
    <rPh sb="9" eb="11">
      <t>カンサン</t>
    </rPh>
    <rPh sb="11" eb="12">
      <t>スウ</t>
    </rPh>
    <phoneticPr fontId="36"/>
  </si>
  <si>
    <t>令和８年６月１日以降のベースアップ月額水準
（直接入力）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3" eb="25">
      <t>チョクセツ</t>
    </rPh>
    <rPh sb="25" eb="27">
      <t>ニュウリョク</t>
    </rPh>
    <phoneticPr fontId="36"/>
  </si>
  <si>
    <t>令和８年６月１日以降のベースアップ月額水準が支給額以上（自動判定）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2" eb="25">
      <t>シキュウガク</t>
    </rPh>
    <rPh sb="25" eb="27">
      <t>イジョウ</t>
    </rPh>
    <rPh sb="28" eb="30">
      <t>ジドウ</t>
    </rPh>
    <rPh sb="30" eb="32">
      <t>ハンテイ</t>
    </rPh>
    <phoneticPr fontId="36"/>
  </si>
  <si>
    <t>1名あたり平均額（月額）</t>
    <rPh sb="1" eb="2">
      <t>メイ</t>
    </rPh>
    <rPh sb="5" eb="8">
      <t>ヘイキンガク</t>
    </rPh>
    <rPh sb="9" eb="11">
      <t>ゲツガク</t>
    </rPh>
    <phoneticPr fontId="36"/>
  </si>
  <si>
    <t>「対象職員の常勤換算数」は、当該時点における対象職員の人数を常勤換算で記載してください。常勤の職員の常勤換算数は１としてください。
常勤でない職員の常勤換算数は、「当該常勤でない職員の所定労働時間」を「当該保険医療機関において定めている常勤職員の所定労働時間」で除して得た数（当該常勤でない職員の常勤換算数が１を超える場合は、１とする。）としてください。</t>
    <phoneticPr fontId="36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</si>
  <si>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（別紙にて算定）</t>
    <rPh sb="95" eb="97">
      <t>ベッシ</t>
    </rPh>
    <rPh sb="99" eb="101">
      <t>サンテイ</t>
    </rPh>
    <phoneticPr fontId="36"/>
  </si>
  <si>
    <t>別紙で算定してください。</t>
    <rPh sb="0" eb="2">
      <t>ベッシ</t>
    </rPh>
    <rPh sb="3" eb="5">
      <t>サンテイ</t>
    </rPh>
    <phoneticPr fontId="36"/>
  </si>
  <si>
    <t>【2.0超部分算定シート】</t>
    <phoneticPr fontId="36"/>
  </si>
  <si>
    <t>Ⅰ　令和７年３月31日時点の賃金水準（月額）</t>
    <rPh sb="2" eb="4">
      <t>レイワ</t>
    </rPh>
    <rPh sb="5" eb="6">
      <t>ネン</t>
    </rPh>
    <rPh sb="7" eb="8">
      <t>ガツ</t>
    </rPh>
    <rPh sb="10" eb="11">
      <t>ニチ</t>
    </rPh>
    <rPh sb="11" eb="13">
      <t>ジテン</t>
    </rPh>
    <rPh sb="14" eb="16">
      <t>チンギン</t>
    </rPh>
    <rPh sb="16" eb="18">
      <t>スイジュン</t>
    </rPh>
    <rPh sb="19" eb="21">
      <t>ゲツガク</t>
    </rPh>
    <phoneticPr fontId="36"/>
  </si>
  <si>
    <t>Ⅱ　令和７年度中の賃金改善額（月額）</t>
    <rPh sb="2" eb="4">
      <t>レイワ</t>
    </rPh>
    <rPh sb="5" eb="7">
      <t>ネンド</t>
    </rPh>
    <rPh sb="7" eb="8">
      <t>チュウ</t>
    </rPh>
    <rPh sb="9" eb="11">
      <t>チンギン</t>
    </rPh>
    <rPh sb="11" eb="13">
      <t>カイゼン</t>
    </rPh>
    <rPh sb="13" eb="14">
      <t>ガク</t>
    </rPh>
    <rPh sb="15" eb="17">
      <t>ゲツガク</t>
    </rPh>
    <phoneticPr fontId="36"/>
  </si>
  <si>
    <t>Ⅲ　令和７年度中の賃金改善割合</t>
    <rPh sb="2" eb="4">
      <t>レイワ</t>
    </rPh>
    <rPh sb="5" eb="7">
      <t>ネンド</t>
    </rPh>
    <rPh sb="7" eb="8">
      <t>チュウ</t>
    </rPh>
    <rPh sb="9" eb="11">
      <t>チンギン</t>
    </rPh>
    <rPh sb="11" eb="13">
      <t>カイゼン</t>
    </rPh>
    <rPh sb="13" eb="15">
      <t>ワリアイ</t>
    </rPh>
    <phoneticPr fontId="36"/>
  </si>
  <si>
    <t>Ⅳ　本事業の支給額を充てられる上限月額</t>
    <rPh sb="2" eb="3">
      <t>ホン</t>
    </rPh>
    <rPh sb="3" eb="5">
      <t>ジギョウ</t>
    </rPh>
    <rPh sb="6" eb="9">
      <t>シキュウガク</t>
    </rPh>
    <rPh sb="10" eb="11">
      <t>ア</t>
    </rPh>
    <rPh sb="15" eb="17">
      <t>ジョウゲン</t>
    </rPh>
    <rPh sb="17" eb="19">
      <t>ゲツガク</t>
    </rPh>
    <phoneticPr fontId="36"/>
  </si>
  <si>
    <t>Ⅴ　本事業の支給額を充てる月額
（Ⅳの範囲内）</t>
    <rPh sb="2" eb="3">
      <t>ホン</t>
    </rPh>
    <rPh sb="3" eb="5">
      <t>ジギョウ</t>
    </rPh>
    <rPh sb="6" eb="9">
      <t>シキュウガク</t>
    </rPh>
    <rPh sb="10" eb="11">
      <t>ア</t>
    </rPh>
    <rPh sb="13" eb="14">
      <t>ゲツ</t>
    </rPh>
    <rPh sb="14" eb="15">
      <t>ガク</t>
    </rPh>
    <rPh sb="19" eb="22">
      <t>ハンイナイ</t>
    </rPh>
    <phoneticPr fontId="36"/>
  </si>
  <si>
    <t>Ⅵ　本事業の支給額を充てる期間
（最大：令和７年12月～令和８年５月の６ヶ月）</t>
    <rPh sb="2" eb="3">
      <t>ホン</t>
    </rPh>
    <rPh sb="3" eb="5">
      <t>ジギョウ</t>
    </rPh>
    <rPh sb="6" eb="9">
      <t>シキュウガク</t>
    </rPh>
    <rPh sb="10" eb="11">
      <t>ア</t>
    </rPh>
    <rPh sb="13" eb="15">
      <t>キカン</t>
    </rPh>
    <rPh sb="17" eb="19">
      <t>サイダイ</t>
    </rPh>
    <rPh sb="20" eb="22">
      <t>レイワ</t>
    </rPh>
    <rPh sb="23" eb="24">
      <t>ネン</t>
    </rPh>
    <rPh sb="26" eb="27">
      <t>ガツ</t>
    </rPh>
    <rPh sb="28" eb="30">
      <t>レイワ</t>
    </rPh>
    <rPh sb="31" eb="32">
      <t>ネン</t>
    </rPh>
    <rPh sb="33" eb="34">
      <t>ガツ</t>
    </rPh>
    <rPh sb="37" eb="38">
      <t>ゲツ</t>
    </rPh>
    <phoneticPr fontId="36"/>
  </si>
  <si>
    <t>Ⅶ　対象人数
（常勤換算数）</t>
    <rPh sb="2" eb="4">
      <t>タイショウ</t>
    </rPh>
    <rPh sb="4" eb="6">
      <t>ニンズウ</t>
    </rPh>
    <rPh sb="8" eb="10">
      <t>ジョウキン</t>
    </rPh>
    <rPh sb="10" eb="12">
      <t>カンサン</t>
    </rPh>
    <rPh sb="12" eb="13">
      <t>スウ</t>
    </rPh>
    <phoneticPr fontId="36"/>
  </si>
  <si>
    <t>令和８年６月１日以降のベースアップ月額水準がⅡ以上（自動判定）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3" eb="25">
      <t>イジョウ</t>
    </rPh>
    <rPh sb="26" eb="28">
      <t>ジドウ</t>
    </rPh>
    <rPh sb="28" eb="30">
      <t>ハンテイ</t>
    </rPh>
    <phoneticPr fontId="36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</si>
  <si>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</t>
    <phoneticPr fontId="36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</si>
  <si>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に本事業の支給額を充てることができます。</t>
    <rPh sb="95" eb="96">
      <t>ホン</t>
    </rPh>
    <rPh sb="96" eb="98">
      <t>ジギョウ</t>
    </rPh>
    <rPh sb="99" eb="102">
      <t>シキュウガク</t>
    </rPh>
    <rPh sb="103" eb="104">
      <t>ア</t>
    </rPh>
    <phoneticPr fontId="36"/>
  </si>
  <si>
    <t>②月額または
一時金支給額</t>
    <rPh sb="1" eb="3">
      <t>ゲツガク</t>
    </rPh>
    <rPh sb="7" eb="9">
      <t>イチジ</t>
    </rPh>
    <rPh sb="9" eb="10">
      <t>キン</t>
    </rPh>
    <rPh sb="10" eb="12">
      <t>シキュウ</t>
    </rPh>
    <rPh sb="12" eb="13">
      <t>ガク</t>
    </rPh>
    <phoneticPr fontId="36"/>
  </si>
  <si>
    <t>給付金を活用して令和７年12月から令和８年５月までの間の賃金改善の実績の有無（○・×）を記載してください。</t>
    <rPh sb="0" eb="3">
      <t>キュウフキン</t>
    </rPh>
    <rPh sb="4" eb="6">
      <t>カツヨウ</t>
    </rPh>
    <rPh sb="36" eb="38">
      <t>ウム</t>
    </rPh>
    <rPh sb="44" eb="46">
      <t>キサイ</t>
    </rPh>
    <phoneticPr fontId="37"/>
  </si>
  <si>
    <t>①：賃金改善の総額</t>
    <rPh sb="2" eb="4">
      <t>チンギン</t>
    </rPh>
    <rPh sb="4" eb="6">
      <t>カイゼン</t>
    </rPh>
    <rPh sb="7" eb="9">
      <t>ソウガク</t>
    </rPh>
    <phoneticPr fontId="36"/>
  </si>
  <si>
    <t>②：賃上げ支援事業の基準額</t>
    <rPh sb="2" eb="4">
      <t>チンア</t>
    </rPh>
    <rPh sb="5" eb="7">
      <t>シエン</t>
    </rPh>
    <rPh sb="7" eb="9">
      <t>ジギョウ</t>
    </rPh>
    <rPh sb="10" eb="13">
      <t>キジュンガク</t>
    </rPh>
    <phoneticPr fontId="36"/>
  </si>
  <si>
    <t>③：選定額</t>
    <rPh sb="2" eb="5">
      <t>センテイガク</t>
    </rPh>
    <phoneticPr fontId="36"/>
  </si>
  <si>
    <t>④：申請額（千円未満切り捨て）</t>
    <rPh sb="2" eb="5">
      <t>シンセイガク</t>
    </rPh>
    <rPh sb="6" eb="8">
      <t>センエン</t>
    </rPh>
    <rPh sb="8" eb="10">
      <t>ミマン</t>
    </rPh>
    <rPh sb="10" eb="11">
      <t>キ</t>
    </rPh>
    <rPh sb="12" eb="13">
      <t>ス</t>
    </rPh>
    <phoneticPr fontId="36"/>
  </si>
  <si>
    <t>（別紙２）</t>
    <rPh sb="1" eb="3">
      <t>ベッシ</t>
    </rPh>
    <phoneticPr fontId="37"/>
  </si>
  <si>
    <t>医療機関等の名称（法人の場合は法人名）：</t>
    <rPh sb="0" eb="5">
      <t>イリョウキカントウ</t>
    </rPh>
    <rPh sb="6" eb="8">
      <t>メイショウ</t>
    </rPh>
    <rPh sb="9" eb="11">
      <t>ホウジン</t>
    </rPh>
    <rPh sb="12" eb="14">
      <t>バアイ</t>
    </rPh>
    <rPh sb="15" eb="18">
      <t>ホウジンメイ</t>
    </rPh>
    <phoneticPr fontId="37"/>
  </si>
  <si>
    <t>職種</t>
    <rPh sb="0" eb="2">
      <t>ショクシュ</t>
    </rPh>
    <phoneticPr fontId="36"/>
  </si>
  <si>
    <t>（職種内訳）　※行が不足する場合は適宜追加すること。</t>
    <rPh sb="1" eb="5">
      <t>ショクシュウチワケ</t>
    </rPh>
    <rPh sb="8" eb="9">
      <t>ギョウ</t>
    </rPh>
    <rPh sb="10" eb="12">
      <t>フソク</t>
    </rPh>
    <rPh sb="14" eb="16">
      <t>バアイ</t>
    </rPh>
    <rPh sb="17" eb="21">
      <t>テキギツイカ</t>
    </rPh>
    <phoneticPr fontId="36"/>
  </si>
  <si>
    <t>勤務医師、歯科医師、薬剤師（40歳未満）</t>
    <rPh sb="0" eb="4">
      <t>キンムイシ</t>
    </rPh>
    <rPh sb="5" eb="9">
      <t>シカイシ</t>
    </rPh>
    <rPh sb="10" eb="13">
      <t>ヤクザイシ</t>
    </rPh>
    <rPh sb="16" eb="19">
      <t>サイミマン</t>
    </rPh>
    <phoneticPr fontId="36"/>
  </si>
  <si>
    <t>保健師</t>
    <rPh sb="0" eb="3">
      <t>ホケンシ</t>
    </rPh>
    <phoneticPr fontId="36"/>
  </si>
  <si>
    <t>助産師</t>
    <rPh sb="0" eb="3">
      <t>ジョサンシ</t>
    </rPh>
    <phoneticPr fontId="36"/>
  </si>
  <si>
    <t>看護師</t>
    <rPh sb="0" eb="3">
      <t>カンゴシ</t>
    </rPh>
    <phoneticPr fontId="36"/>
  </si>
  <si>
    <t>准看護師</t>
    <rPh sb="0" eb="4">
      <t>ジュンカンゴシ</t>
    </rPh>
    <phoneticPr fontId="36"/>
  </si>
  <si>
    <t>看護補助者</t>
    <rPh sb="0" eb="5">
      <t>カンゴホジョシャ</t>
    </rPh>
    <phoneticPr fontId="36"/>
  </si>
  <si>
    <t>理学療法士</t>
    <rPh sb="0" eb="5">
      <t>リガクリョウホウシ</t>
    </rPh>
    <phoneticPr fontId="36"/>
  </si>
  <si>
    <t>作業療法士</t>
    <rPh sb="0" eb="5">
      <t>サギョウリョウホウシ</t>
    </rPh>
    <phoneticPr fontId="36"/>
  </si>
  <si>
    <t>視能訓練士</t>
    <rPh sb="0" eb="5">
      <t>シノウクンレンシ</t>
    </rPh>
    <phoneticPr fontId="36"/>
  </si>
  <si>
    <t>言語聴覚士</t>
    <rPh sb="0" eb="5">
      <t>ゲンゴチョウカクシ</t>
    </rPh>
    <phoneticPr fontId="36"/>
  </si>
  <si>
    <t>義肢装具士</t>
    <rPh sb="0" eb="5">
      <t>ギシソウグシ</t>
    </rPh>
    <phoneticPr fontId="36"/>
  </si>
  <si>
    <t>歯科衛生士</t>
    <rPh sb="0" eb="5">
      <t>シカエイセイシ</t>
    </rPh>
    <phoneticPr fontId="36"/>
  </si>
  <si>
    <t>歯科技工士</t>
    <rPh sb="0" eb="5">
      <t>シカギコウシ</t>
    </rPh>
    <phoneticPr fontId="36"/>
  </si>
  <si>
    <t>歯科業務補助者</t>
    <rPh sb="0" eb="7">
      <t>シカギョウムホジョシャ</t>
    </rPh>
    <phoneticPr fontId="36"/>
  </si>
  <si>
    <t>診療放射線技師</t>
    <rPh sb="0" eb="7">
      <t>シンリョウホウシャセンギシ</t>
    </rPh>
    <phoneticPr fontId="36"/>
  </si>
  <si>
    <t>診療エックス線技師</t>
    <rPh sb="0" eb="2">
      <t>シンリョウ</t>
    </rPh>
    <rPh sb="6" eb="9">
      <t>センギシ</t>
    </rPh>
    <phoneticPr fontId="36"/>
  </si>
  <si>
    <t>臨床検査技師</t>
    <rPh sb="0" eb="6">
      <t>リンショウケンサギシ</t>
    </rPh>
    <phoneticPr fontId="36"/>
  </si>
  <si>
    <t>衛生検査技師</t>
    <rPh sb="0" eb="6">
      <t>エイセイケンサギシ</t>
    </rPh>
    <phoneticPr fontId="36"/>
  </si>
  <si>
    <t>臨床工学技士</t>
    <rPh sb="0" eb="6">
      <t>リンショウコウガクギシ</t>
    </rPh>
    <phoneticPr fontId="36"/>
  </si>
  <si>
    <t>管理栄養士</t>
    <rPh sb="0" eb="5">
      <t>カンリエイヨウシ</t>
    </rPh>
    <phoneticPr fontId="36"/>
  </si>
  <si>
    <t>栄養士</t>
    <rPh sb="0" eb="3">
      <t>エイヨウシ</t>
    </rPh>
    <phoneticPr fontId="36"/>
  </si>
  <si>
    <t>精神保健福祉士</t>
    <rPh sb="0" eb="7">
      <t>セイシンホケンフクシシ</t>
    </rPh>
    <phoneticPr fontId="36"/>
  </si>
  <si>
    <t>社会福祉士</t>
    <rPh sb="0" eb="5">
      <t>シャカイフクシシ</t>
    </rPh>
    <phoneticPr fontId="36"/>
  </si>
  <si>
    <t>介護福祉士</t>
    <rPh sb="0" eb="5">
      <t>カイゴフクシシ</t>
    </rPh>
    <phoneticPr fontId="36"/>
  </si>
  <si>
    <t>保育士</t>
    <rPh sb="0" eb="3">
      <t>ホイクシ</t>
    </rPh>
    <phoneticPr fontId="36"/>
  </si>
  <si>
    <t>救急救命士</t>
    <rPh sb="0" eb="5">
      <t>キュウキュウキュウメイシ</t>
    </rPh>
    <phoneticPr fontId="36"/>
  </si>
  <si>
    <t>あん摩マッサージ指圧師・はり・きゆう師</t>
    <rPh sb="2" eb="3">
      <t>マ</t>
    </rPh>
    <rPh sb="8" eb="11">
      <t>シアツシ</t>
    </rPh>
    <rPh sb="18" eb="19">
      <t>シ</t>
    </rPh>
    <phoneticPr fontId="36"/>
  </si>
  <si>
    <t>柔道整復師</t>
    <rPh sb="0" eb="5">
      <t>ジュウドウセイフクシ</t>
    </rPh>
    <phoneticPr fontId="36"/>
  </si>
  <si>
    <t>医師事務作業補助者</t>
    <rPh sb="0" eb="9">
      <t>イシジムサギョウホジョシャ</t>
    </rPh>
    <phoneticPr fontId="36"/>
  </si>
  <si>
    <t>事務職員</t>
    <rPh sb="0" eb="4">
      <t>ジムショクイン</t>
    </rPh>
    <phoneticPr fontId="36"/>
  </si>
  <si>
    <t>寄付金その他の収入額</t>
    <rPh sb="0" eb="3">
      <t>キフキン</t>
    </rPh>
    <rPh sb="5" eb="6">
      <t>タ</t>
    </rPh>
    <rPh sb="7" eb="10">
      <t>シュウニュウガク</t>
    </rPh>
    <phoneticPr fontId="36"/>
  </si>
  <si>
    <t>診療情報管理管理士</t>
    <rPh sb="0" eb="6">
      <t>シンリョウジョウホウカンリ</t>
    </rPh>
    <rPh sb="6" eb="9">
      <t>カンリシ</t>
    </rPh>
    <phoneticPr fontId="36"/>
  </si>
  <si>
    <t>公認心理士</t>
    <rPh sb="0" eb="2">
      <t>コウニン</t>
    </rPh>
    <rPh sb="2" eb="5">
      <t>シンリシ</t>
    </rPh>
    <phoneticPr fontId="36"/>
  </si>
  <si>
    <t>賃金改善報告書</t>
    <rPh sb="0" eb="2">
      <t>チンギン</t>
    </rPh>
    <rPh sb="2" eb="4">
      <t>カイゼン</t>
    </rPh>
    <rPh sb="4" eb="7">
      <t>ホウコクショ</t>
    </rPh>
    <phoneticPr fontId="37"/>
  </si>
  <si>
    <t>開設者（申請者）：</t>
    <rPh sb="0" eb="3">
      <t>カイセツシャ</t>
    </rPh>
    <rPh sb="4" eb="7">
      <t>シンセイシャ</t>
    </rPh>
    <phoneticPr fontId="37"/>
  </si>
  <si>
    <t>（別紙２）</t>
    <rPh sb="1" eb="3">
      <t>ベッシ</t>
    </rPh>
    <phoneticPr fontId="36"/>
  </si>
  <si>
    <t>勤務医師、歯科医師、薬剤師（40歳以上）</t>
    <rPh sb="0" eb="4">
      <t>キンムイシ</t>
    </rPh>
    <rPh sb="5" eb="9">
      <t>シカイシ</t>
    </rPh>
    <rPh sb="10" eb="13">
      <t>ヤクザイシ</t>
    </rPh>
    <rPh sb="16" eb="17">
      <t>サイ</t>
    </rPh>
    <rPh sb="17" eb="19">
      <t>イジョウ</t>
    </rPh>
    <phoneticPr fontId="3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</si>
</sst>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&quot;円&quot;"/>
    <numFmt numFmtId="177" formatCode="#,##0&quot;人&quot;"/>
    <numFmt numFmtId="178" formatCode="#,##0&quot;月&quot;"/>
    <numFmt numFmtId="179" formatCode="#,##0&quot;月分&quot;"/>
    <numFmt numFmtId="180" formatCode="0.0%"/>
    <numFmt numFmtId="181" formatCode="#,##0.0&quot;人&quot;"/>
  </numFmts>
  <fonts count="47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u/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b/>
      <u/>
      <sz val="12"/>
      <color theme="1"/>
      <name val="ＭＳ 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75">
    <xf numFmtId="0" fontId="0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6" borderId="5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28" borderId="6" applyNumberFormat="0" applyFon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30" borderId="1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1" borderId="8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39" fillId="0" borderId="0"/>
    <xf numFmtId="38" fontId="39" fillId="0" borderId="0" applyFont="0" applyFill="0" applyBorder="0" applyAlignment="0" applyProtection="0"/>
    <xf numFmtId="0" fontId="41" fillId="0" borderId="0"/>
    <xf numFmtId="38" fontId="4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0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0" fontId="16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42" fillId="0" borderId="0"/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</cellStyleXfs>
  <cellXfs count="153">
    <xf numFmtId="0" fontId="0" fillId="0" borderId="0" xfId="0">
      <alignment vertical="center"/>
    </xf>
    <xf numFmtId="0" fontId="45" fillId="0" borderId="0" xfId="73" applyFont="1">
      <alignment vertical="center"/>
    </xf>
    <xf numFmtId="0" fontId="6" fillId="0" borderId="0" xfId="73">
      <alignment vertical="center"/>
    </xf>
    <xf numFmtId="0" fontId="6" fillId="0" borderId="0" xfId="73" applyAlignment="1">
      <alignment horizontal="center" vertical="center"/>
    </xf>
    <xf numFmtId="0" fontId="6" fillId="0" borderId="0" xfId="73" applyAlignment="1">
      <alignment vertical="center" wrapText="1"/>
    </xf>
    <xf numFmtId="0" fontId="46" fillId="0" borderId="0" xfId="73" applyFont="1" applyProtection="1">
      <alignment vertical="center"/>
      <protection locked="0"/>
    </xf>
    <xf numFmtId="0" fontId="46" fillId="0" borderId="0" xfId="73" applyFont="1" applyAlignment="1" applyProtection="1">
      <alignment horizontal="center" vertical="center"/>
      <protection locked="0"/>
    </xf>
    <xf numFmtId="0" fontId="19" fillId="0" borderId="0" xfId="73" applyFont="1" applyAlignment="1">
      <alignment vertical="center" wrapText="1"/>
    </xf>
    <xf numFmtId="0" fontId="0" fillId="0" borderId="0" xfId="73" applyFont="1" applyAlignment="1">
      <alignment vertical="center" wrapText="1"/>
    </xf>
    <xf numFmtId="0" fontId="31" fillId="36" borderId="4" xfId="73" applyFont="1" applyFill="1" applyBorder="1" applyAlignment="1">
      <alignment horizontal="center" vertical="center" wrapText="1"/>
    </xf>
    <xf numFmtId="0" fontId="31" fillId="0" borderId="4" xfId="73" applyFont="1" applyBorder="1" applyAlignment="1">
      <alignment vertical="center" wrapText="1"/>
    </xf>
    <xf numFmtId="176" fontId="31" fillId="0" borderId="4" xfId="73" applyNumberFormat="1" applyFont="1" applyBorder="1" applyAlignment="1">
      <alignment horizontal="center" vertical="center" wrapText="1"/>
    </xf>
    <xf numFmtId="178" fontId="31" fillId="0" borderId="4" xfId="73" applyNumberFormat="1" applyFont="1" applyBorder="1" applyAlignment="1">
      <alignment horizontal="center" vertical="center" wrapText="1"/>
    </xf>
    <xf numFmtId="180" fontId="31" fillId="0" borderId="4" xfId="72" applyNumberFormat="1" applyFont="1" applyBorder="1" applyAlignment="1">
      <alignment horizontal="center" vertical="center" wrapText="1"/>
    </xf>
    <xf numFmtId="176" fontId="31" fillId="0" borderId="4" xfId="72" applyNumberFormat="1" applyFont="1" applyBorder="1" applyAlignment="1">
      <alignment horizontal="center" vertical="center" wrapText="1"/>
    </xf>
    <xf numFmtId="0" fontId="46" fillId="0" borderId="0" xfId="73" applyFont="1" applyFill="1" applyAlignment="1" applyProtection="1">
      <alignment horizontal="center" vertical="center"/>
      <protection locked="0"/>
    </xf>
    <xf numFmtId="0" fontId="31" fillId="0" borderId="4" xfId="69" applyFont="1" applyBorder="1" applyAlignment="1">
      <alignment vertical="center" wrapText="1"/>
    </xf>
    <xf numFmtId="179" fontId="31" fillId="0" borderId="4" xfId="69" applyNumberFormat="1" applyFont="1" applyBorder="1" applyAlignment="1">
      <alignment horizontal="center" vertical="center" wrapText="1"/>
    </xf>
    <xf numFmtId="0" fontId="31" fillId="0" borderId="4" xfId="69" applyFont="1" applyBorder="1" applyAlignment="1">
      <alignment horizontal="center" vertical="center" wrapText="1"/>
    </xf>
    <xf numFmtId="176" fontId="31" fillId="0" borderId="4" xfId="69" applyNumberFormat="1" applyFont="1" applyBorder="1" applyAlignment="1">
      <alignment horizontal="center" vertical="center" wrapText="1"/>
    </xf>
    <xf numFmtId="0" fontId="0" fillId="0" borderId="0" xfId="69" applyFont="1" applyAlignment="1">
      <alignment vertical="center" wrapText="1"/>
    </xf>
    <xf numFmtId="0" fontId="5" fillId="0" borderId="0" xfId="69" applyFont="1">
      <alignment vertical="center"/>
    </xf>
    <xf numFmtId="0" fontId="8" fillId="0" borderId="0" xfId="69">
      <alignment vertical="center"/>
    </xf>
    <xf numFmtId="0" fontId="31" fillId="0" borderId="4" xfId="73" applyFont="1" applyBorder="1" applyAlignment="1">
      <alignment horizontal="center" vertical="center" wrapText="1"/>
    </xf>
    <xf numFmtId="0" fontId="31" fillId="0" borderId="2" xfId="73" applyFont="1" applyBorder="1" applyAlignment="1">
      <alignment horizontal="center" vertical="center" wrapText="1"/>
    </xf>
    <xf numFmtId="0" fontId="46" fillId="0" borderId="0" xfId="73" applyFont="1" applyFill="1" applyProtection="1">
      <alignment vertical="center"/>
      <protection locked="0"/>
    </xf>
    <xf numFmtId="0" fontId="31" fillId="0" borderId="0" xfId="73" applyFont="1" applyBorder="1" applyAlignment="1">
      <alignment horizontal="left" vertical="center" wrapText="1"/>
    </xf>
    <xf numFmtId="176" fontId="31" fillId="0" borderId="0" xfId="73" applyNumberFormat="1" applyFont="1" applyBorder="1" applyAlignment="1">
      <alignment horizontal="center" vertical="center" wrapText="1"/>
    </xf>
    <xf numFmtId="0" fontId="31" fillId="0" borderId="0" xfId="73" applyFont="1" applyBorder="1" applyAlignment="1">
      <alignment horizontal="center" vertical="center" wrapText="1"/>
    </xf>
    <xf numFmtId="0" fontId="45" fillId="0" borderId="0" xfId="73" applyFont="1" applyAlignment="1">
      <alignment vertical="center"/>
    </xf>
    <xf numFmtId="0" fontId="45" fillId="0" borderId="0" xfId="74" applyFont="1">
      <alignment vertical="center"/>
    </xf>
    <xf numFmtId="0" fontId="43" fillId="0" borderId="0" xfId="74" applyFont="1" applyAlignment="1" applyProtection="1">
      <alignment horizontal="right" vertical="center"/>
      <protection locked="0"/>
    </xf>
    <xf numFmtId="0" fontId="4" fillId="0" borderId="0" xfId="74" applyAlignment="1">
      <alignment vertical="center" wrapText="1"/>
    </xf>
    <xf numFmtId="0" fontId="4" fillId="0" borderId="0" xfId="74">
      <alignment vertical="center"/>
    </xf>
    <xf numFmtId="0" fontId="31" fillId="0" borderId="4" xfId="74" applyFont="1" applyBorder="1" applyAlignment="1">
      <alignment horizontal="center" vertical="center" wrapText="1"/>
    </xf>
    <xf numFmtId="0" fontId="19" fillId="0" borderId="0" xfId="74" applyFont="1" applyAlignment="1">
      <alignment vertical="center" wrapText="1"/>
    </xf>
    <xf numFmtId="0" fontId="0" fillId="0" borderId="0" xfId="74" applyFont="1" applyAlignment="1">
      <alignment vertical="center" wrapText="1"/>
    </xf>
    <xf numFmtId="0" fontId="31" fillId="36" borderId="4" xfId="74" applyFont="1" applyFill="1" applyBorder="1" applyAlignment="1">
      <alignment horizontal="center" vertical="center" wrapText="1"/>
    </xf>
    <xf numFmtId="0" fontId="31" fillId="0" borderId="4" xfId="74" applyFont="1" applyBorder="1" applyAlignment="1">
      <alignment vertical="center" wrapText="1"/>
    </xf>
    <xf numFmtId="176" fontId="31" fillId="0" borderId="4" xfId="74" applyNumberFormat="1" applyFont="1" applyBorder="1" applyAlignment="1">
      <alignment horizontal="center" vertical="center" wrapText="1"/>
    </xf>
    <xf numFmtId="0" fontId="4" fillId="0" borderId="0" xfId="74" applyAlignment="1">
      <alignment horizontal="center" vertical="center"/>
    </xf>
    <xf numFmtId="176" fontId="31" fillId="0" borderId="0" xfId="74" applyNumberFormat="1" applyFont="1" applyFill="1" applyBorder="1" applyAlignment="1">
      <alignment horizontal="center" vertical="center" wrapText="1"/>
    </xf>
    <xf numFmtId="176" fontId="31" fillId="0" borderId="0" xfId="72" applyNumberFormat="1" applyFont="1" applyFill="1" applyBorder="1" applyAlignment="1">
      <alignment horizontal="center" vertical="center" wrapText="1"/>
    </xf>
    <xf numFmtId="178" fontId="31" fillId="0" borderId="0" xfId="72" applyNumberFormat="1" applyFont="1" applyFill="1" applyBorder="1" applyAlignment="1">
      <alignment horizontal="center" vertical="center" wrapText="1"/>
    </xf>
    <xf numFmtId="177" fontId="31" fillId="0" borderId="0" xfId="72" applyNumberFormat="1" applyFont="1" applyFill="1" applyBorder="1" applyAlignment="1">
      <alignment horizontal="center" vertical="center" wrapText="1"/>
    </xf>
    <xf numFmtId="0" fontId="31" fillId="0" borderId="0" xfId="74" applyFont="1" applyFill="1" applyBorder="1" applyAlignment="1">
      <alignment horizontal="center" vertical="center" wrapText="1"/>
    </xf>
    <xf numFmtId="0" fontId="31" fillId="36" borderId="15" xfId="73" applyFont="1" applyFill="1" applyBorder="1" applyAlignment="1">
      <alignment horizontal="center" vertical="center" wrapText="1"/>
    </xf>
    <xf numFmtId="0" fontId="31" fillId="0" borderId="14" xfId="73" applyFont="1" applyBorder="1" applyAlignment="1">
      <alignment vertical="center" wrapText="1"/>
    </xf>
    <xf numFmtId="0" fontId="31" fillId="0" borderId="14" xfId="73" applyFont="1" applyBorder="1" applyAlignment="1">
      <alignment horizontal="center" vertical="center" wrapText="1"/>
    </xf>
    <xf numFmtId="176" fontId="31" fillId="0" borderId="14" xfId="73" applyNumberFormat="1" applyFont="1" applyBorder="1" applyAlignment="1">
      <alignment horizontal="center" vertical="center" wrapText="1"/>
    </xf>
    <xf numFmtId="178" fontId="31" fillId="0" borderId="14" xfId="73" applyNumberFormat="1" applyFont="1" applyBorder="1" applyAlignment="1">
      <alignment horizontal="center" vertical="center" wrapText="1"/>
    </xf>
    <xf numFmtId="0" fontId="31" fillId="0" borderId="17" xfId="73" applyFont="1" applyBorder="1" applyAlignment="1">
      <alignment vertical="center" wrapText="1"/>
    </xf>
    <xf numFmtId="0" fontId="31" fillId="0" borderId="17" xfId="73" applyFont="1" applyBorder="1" applyAlignment="1">
      <alignment horizontal="center" vertical="center" wrapText="1"/>
    </xf>
    <xf numFmtId="176" fontId="31" fillId="0" borderId="17" xfId="73" applyNumberFormat="1" applyFont="1" applyBorder="1" applyAlignment="1">
      <alignment horizontal="center" vertical="center" wrapText="1"/>
    </xf>
    <xf numFmtId="178" fontId="31" fillId="0" borderId="17" xfId="73" applyNumberFormat="1" applyFont="1" applyBorder="1" applyAlignment="1">
      <alignment horizontal="center" vertical="center" wrapText="1"/>
    </xf>
    <xf numFmtId="176" fontId="31" fillId="0" borderId="18" xfId="73" applyNumberFormat="1" applyFont="1" applyBorder="1" applyAlignment="1">
      <alignment horizontal="center" vertical="center" wrapText="1"/>
    </xf>
    <xf numFmtId="176" fontId="31" fillId="0" borderId="23" xfId="73" applyNumberFormat="1" applyFont="1" applyBorder="1" applyAlignment="1">
      <alignment horizontal="center" vertical="center" wrapText="1"/>
    </xf>
    <xf numFmtId="176" fontId="31" fillId="0" borderId="23" xfId="69" applyNumberFormat="1" applyFont="1" applyBorder="1" applyAlignment="1">
      <alignment horizontal="center" vertical="center" wrapText="1"/>
    </xf>
    <xf numFmtId="176" fontId="31" fillId="0" borderId="21" xfId="73" applyNumberFormat="1" applyFont="1" applyBorder="1" applyAlignment="1">
      <alignment horizontal="center" vertical="center" wrapText="1"/>
    </xf>
    <xf numFmtId="0" fontId="31" fillId="0" borderId="26" xfId="73" applyFont="1" applyBorder="1" applyAlignment="1">
      <alignment horizontal="center" vertical="center" wrapText="1"/>
    </xf>
    <xf numFmtId="176" fontId="31" fillId="0" borderId="22" xfId="73" applyNumberFormat="1" applyFont="1" applyBorder="1" applyAlignment="1">
      <alignment horizontal="center" vertical="center" wrapText="1"/>
    </xf>
    <xf numFmtId="0" fontId="4" fillId="0" borderId="0" xfId="73" applyFont="1">
      <alignment vertical="center"/>
    </xf>
    <xf numFmtId="0" fontId="31" fillId="0" borderId="18" xfId="74" applyFont="1" applyBorder="1" applyAlignment="1">
      <alignment horizontal="center" vertical="center" wrapText="1"/>
    </xf>
    <xf numFmtId="0" fontId="31" fillId="36" borderId="19" xfId="74" applyFont="1" applyFill="1" applyBorder="1" applyAlignment="1">
      <alignment vertical="center" wrapText="1"/>
    </xf>
    <xf numFmtId="0" fontId="31" fillId="36" borderId="23" xfId="74" applyFont="1" applyFill="1" applyBorder="1" applyAlignment="1">
      <alignment horizontal="center" vertical="center" wrapText="1"/>
    </xf>
    <xf numFmtId="0" fontId="31" fillId="0" borderId="20" xfId="74" applyFont="1" applyBorder="1" applyAlignment="1">
      <alignment vertical="center" wrapText="1"/>
    </xf>
    <xf numFmtId="180" fontId="31" fillId="0" borderId="21" xfId="72" applyNumberFormat="1" applyFont="1" applyBorder="1" applyAlignment="1">
      <alignment horizontal="center" vertical="center" wrapText="1"/>
    </xf>
    <xf numFmtId="176" fontId="31" fillId="0" borderId="21" xfId="72" applyNumberFormat="1" applyFont="1" applyBorder="1" applyAlignment="1">
      <alignment horizontal="center" vertical="center" wrapText="1"/>
    </xf>
    <xf numFmtId="176" fontId="31" fillId="34" borderId="21" xfId="72" applyNumberFormat="1" applyFont="1" applyFill="1" applyBorder="1" applyAlignment="1">
      <alignment horizontal="center" vertical="center" wrapText="1"/>
    </xf>
    <xf numFmtId="0" fontId="31" fillId="0" borderId="21" xfId="74" applyFont="1" applyBorder="1" applyAlignment="1">
      <alignment horizontal="center" vertical="center" wrapText="1"/>
    </xf>
    <xf numFmtId="176" fontId="31" fillId="0" borderId="21" xfId="74" applyNumberFormat="1" applyFont="1" applyBorder="1" applyAlignment="1">
      <alignment horizontal="center" vertical="center" wrapText="1"/>
    </xf>
    <xf numFmtId="0" fontId="31" fillId="36" borderId="23" xfId="73" applyFont="1" applyFill="1" applyBorder="1" applyAlignment="1">
      <alignment horizontal="center" vertical="center" wrapText="1"/>
    </xf>
    <xf numFmtId="0" fontId="3" fillId="0" borderId="0" xfId="73" applyFont="1">
      <alignment vertical="center"/>
    </xf>
    <xf numFmtId="0" fontId="2" fillId="0" borderId="0" xfId="74" applyFont="1">
      <alignment vertical="center"/>
    </xf>
    <xf numFmtId="0" fontId="31" fillId="36" borderId="21" xfId="73" applyFont="1" applyFill="1" applyBorder="1" applyAlignment="1">
      <alignment horizontal="center" vertical="center" wrapText="1"/>
    </xf>
    <xf numFmtId="0" fontId="1" fillId="0" borderId="0" xfId="73" applyFont="1">
      <alignment vertical="center"/>
    </xf>
    <xf numFmtId="0" fontId="31" fillId="36" borderId="19" xfId="73" applyFont="1" applyFill="1" applyBorder="1" applyAlignment="1">
      <alignment horizontal="center" vertical="center" wrapText="1"/>
    </xf>
    <xf numFmtId="176" fontId="31" fillId="34" borderId="4" xfId="73" applyNumberFormat="1" applyFont="1" applyFill="1" applyBorder="1" applyAlignment="1" applyProtection="1">
      <alignment horizontal="center" vertical="center" wrapText="1"/>
      <protection locked="0"/>
    </xf>
    <xf numFmtId="178" fontId="31" fillId="34" borderId="4" xfId="73" applyNumberFormat="1" applyFont="1" applyFill="1" applyBorder="1" applyAlignment="1" applyProtection="1">
      <alignment horizontal="center" vertical="center" wrapText="1"/>
      <protection locked="0"/>
    </xf>
    <xf numFmtId="176" fontId="31" fillId="34" borderId="4" xfId="69" applyNumberFormat="1" applyFont="1" applyFill="1" applyBorder="1" applyAlignment="1" applyProtection="1">
      <alignment horizontal="center" vertical="center" wrapText="1"/>
      <protection locked="0"/>
    </xf>
    <xf numFmtId="179" fontId="31" fillId="34" borderId="4" xfId="69" applyNumberFormat="1" applyFont="1" applyFill="1" applyBorder="1" applyAlignment="1" applyProtection="1">
      <alignment horizontal="center" vertical="center" wrapText="1"/>
      <protection locked="0"/>
    </xf>
    <xf numFmtId="178" fontId="31" fillId="34" borderId="14" xfId="73" applyNumberFormat="1" applyFont="1" applyFill="1" applyBorder="1" applyAlignment="1" applyProtection="1">
      <alignment horizontal="center" vertical="center" wrapText="1"/>
      <protection locked="0"/>
    </xf>
    <xf numFmtId="176" fontId="31" fillId="34" borderId="14" xfId="73" applyNumberFormat="1" applyFont="1" applyFill="1" applyBorder="1" applyAlignment="1" applyProtection="1">
      <alignment horizontal="center" vertical="center" wrapText="1"/>
      <protection locked="0"/>
    </xf>
    <xf numFmtId="0" fontId="44" fillId="33" borderId="0" xfId="73" applyFont="1" applyFill="1" applyAlignment="1" applyProtection="1">
      <alignment horizontal="center" vertical="center"/>
      <protection locked="0"/>
    </xf>
    <xf numFmtId="181" fontId="31" fillId="34" borderId="4" xfId="73" applyNumberFormat="1" applyFont="1" applyFill="1" applyBorder="1" applyAlignment="1" applyProtection="1">
      <alignment horizontal="center" vertical="center" wrapText="1"/>
      <protection locked="0"/>
    </xf>
    <xf numFmtId="181" fontId="31" fillId="34" borderId="4" xfId="69" applyNumberFormat="1" applyFont="1" applyFill="1" applyBorder="1" applyAlignment="1" applyProtection="1">
      <alignment horizontal="center" vertical="center" wrapText="1"/>
      <protection locked="0"/>
    </xf>
    <xf numFmtId="181" fontId="31" fillId="34" borderId="14" xfId="73" applyNumberFormat="1" applyFont="1" applyFill="1" applyBorder="1" applyAlignment="1" applyProtection="1">
      <alignment horizontal="center" vertical="center" wrapText="1"/>
      <protection locked="0"/>
    </xf>
    <xf numFmtId="0" fontId="31" fillId="0" borderId="14" xfId="74" applyFont="1" applyBorder="1" applyAlignment="1">
      <alignment vertical="center" wrapText="1"/>
    </xf>
    <xf numFmtId="0" fontId="31" fillId="0" borderId="14" xfId="74" applyFont="1" applyBorder="1" applyAlignment="1">
      <alignment horizontal="center" vertical="center" wrapText="1"/>
    </xf>
    <xf numFmtId="176" fontId="31" fillId="0" borderId="14" xfId="74" applyNumberFormat="1" applyFont="1" applyBorder="1" applyAlignment="1">
      <alignment horizontal="center" vertical="center" wrapText="1"/>
    </xf>
    <xf numFmtId="176" fontId="31" fillId="34" borderId="4" xfId="74" applyNumberFormat="1" applyFont="1" applyFill="1" applyBorder="1" applyAlignment="1">
      <alignment horizontal="center" vertical="center" wrapText="1"/>
    </xf>
    <xf numFmtId="176" fontId="31" fillId="34" borderId="4" xfId="72" applyNumberFormat="1" applyFont="1" applyFill="1" applyBorder="1" applyAlignment="1">
      <alignment horizontal="center" vertical="center" wrapText="1"/>
    </xf>
    <xf numFmtId="178" fontId="31" fillId="34" borderId="4" xfId="72" applyNumberFormat="1" applyFont="1" applyFill="1" applyBorder="1" applyAlignment="1">
      <alignment horizontal="center" vertical="center" wrapText="1"/>
    </xf>
    <xf numFmtId="181" fontId="31" fillId="34" borderId="4" xfId="72" applyNumberFormat="1" applyFont="1" applyFill="1" applyBorder="1" applyAlignment="1">
      <alignment horizontal="center" vertical="center" wrapText="1"/>
    </xf>
    <xf numFmtId="181" fontId="31" fillId="0" borderId="21" xfId="72" applyNumberFormat="1" applyFont="1" applyFill="1" applyBorder="1" applyAlignment="1">
      <alignment horizontal="center" vertical="center" wrapText="1"/>
    </xf>
    <xf numFmtId="176" fontId="31" fillId="0" borderId="21" xfId="74" applyNumberFormat="1" applyFont="1" applyFill="1" applyBorder="1" applyAlignment="1">
      <alignment horizontal="center" vertical="center" wrapText="1"/>
    </xf>
    <xf numFmtId="176" fontId="31" fillId="0" borderId="22" xfId="74" applyNumberFormat="1" applyFont="1" applyBorder="1" applyAlignment="1" applyProtection="1">
      <alignment horizontal="center" vertical="center" wrapText="1"/>
      <protection locked="0"/>
    </xf>
    <xf numFmtId="181" fontId="31" fillId="0" borderId="4" xfId="73" applyNumberFormat="1" applyFont="1" applyBorder="1" applyAlignment="1">
      <alignment horizontal="center" vertical="center" wrapText="1"/>
    </xf>
    <xf numFmtId="181" fontId="31" fillId="0" borderId="4" xfId="69" applyNumberFormat="1" applyFont="1" applyBorder="1" applyAlignment="1">
      <alignment horizontal="center" vertical="center" wrapText="1"/>
    </xf>
    <xf numFmtId="181" fontId="31" fillId="0" borderId="17" xfId="73" applyNumberFormat="1" applyFont="1" applyBorder="1" applyAlignment="1">
      <alignment horizontal="center" vertical="center" wrapText="1"/>
    </xf>
    <xf numFmtId="0" fontId="4" fillId="0" borderId="4" xfId="74" applyFill="1" applyBorder="1" applyAlignment="1">
      <alignment horizontal="center" vertical="center" wrapText="1"/>
    </xf>
    <xf numFmtId="0" fontId="4" fillId="0" borderId="14" xfId="74" applyFill="1" applyBorder="1" applyAlignment="1">
      <alignment horizontal="center" vertical="center" wrapText="1"/>
    </xf>
    <xf numFmtId="178" fontId="31" fillId="0" borderId="21" xfId="72" applyNumberFormat="1" applyFont="1" applyFill="1" applyBorder="1" applyAlignment="1">
      <alignment horizontal="center" vertical="center" wrapText="1"/>
    </xf>
    <xf numFmtId="176" fontId="46" fillId="33" borderId="0" xfId="68" applyNumberFormat="1" applyFont="1" applyFill="1" applyAlignment="1" applyProtection="1">
      <alignment horizontal="right" vertical="center"/>
      <protection locked="0"/>
    </xf>
    <xf numFmtId="0" fontId="31" fillId="0" borderId="19" xfId="73" applyFont="1" applyBorder="1" applyAlignment="1" applyProtection="1">
      <alignment vertical="center" wrapText="1"/>
    </xf>
    <xf numFmtId="181" fontId="31" fillId="0" borderId="4" xfId="73" applyNumberFormat="1" applyFont="1" applyFill="1" applyBorder="1" applyAlignment="1" applyProtection="1">
      <alignment horizontal="center" vertical="center" wrapText="1"/>
    </xf>
    <xf numFmtId="176" fontId="31" fillId="0" borderId="4" xfId="73" applyNumberFormat="1" applyFont="1" applyFill="1" applyBorder="1" applyAlignment="1" applyProtection="1">
      <alignment horizontal="center" vertical="center" wrapText="1"/>
    </xf>
    <xf numFmtId="178" fontId="31" fillId="0" borderId="4" xfId="73" applyNumberFormat="1" applyFont="1" applyFill="1" applyBorder="1" applyAlignment="1" applyProtection="1">
      <alignment horizontal="center" vertical="center" wrapText="1"/>
    </xf>
    <xf numFmtId="0" fontId="31" fillId="0" borderId="4" xfId="73" applyFont="1" applyBorder="1" applyAlignment="1" applyProtection="1">
      <alignment horizontal="center" vertical="center" wrapText="1"/>
    </xf>
    <xf numFmtId="176" fontId="31" fillId="0" borderId="4" xfId="73" applyNumberFormat="1" applyFont="1" applyBorder="1" applyAlignment="1" applyProtection="1">
      <alignment horizontal="center" vertical="center" wrapText="1"/>
    </xf>
    <xf numFmtId="0" fontId="31" fillId="0" borderId="4" xfId="73" applyFont="1" applyBorder="1" applyAlignment="1" applyProtection="1">
      <alignment vertical="center" wrapText="1"/>
    </xf>
    <xf numFmtId="181" fontId="31" fillId="0" borderId="4" xfId="73" applyNumberFormat="1" applyFont="1" applyBorder="1" applyAlignment="1" applyProtection="1">
      <alignment horizontal="center" vertical="center" wrapText="1"/>
    </xf>
    <xf numFmtId="178" fontId="31" fillId="0" borderId="4" xfId="73" applyNumberFormat="1" applyFont="1" applyBorder="1" applyAlignment="1" applyProtection="1">
      <alignment horizontal="center" vertical="center" wrapText="1"/>
    </xf>
    <xf numFmtId="176" fontId="31" fillId="0" borderId="23" xfId="73" applyNumberFormat="1" applyFont="1" applyBorder="1" applyAlignment="1" applyProtection="1">
      <alignment horizontal="center" vertical="center" wrapText="1"/>
    </xf>
    <xf numFmtId="0" fontId="31" fillId="0" borderId="19" xfId="69" applyFont="1" applyBorder="1" applyAlignment="1" applyProtection="1">
      <alignment vertical="center" wrapText="1"/>
    </xf>
    <xf numFmtId="176" fontId="31" fillId="0" borderId="4" xfId="69" applyNumberFormat="1" applyFont="1" applyFill="1" applyBorder="1" applyAlignment="1" applyProtection="1">
      <alignment horizontal="center" vertical="center" wrapText="1"/>
    </xf>
    <xf numFmtId="179" fontId="31" fillId="0" borderId="4" xfId="73" applyNumberFormat="1" applyFont="1" applyFill="1" applyBorder="1" applyAlignment="1" applyProtection="1">
      <alignment horizontal="center" vertical="center" wrapText="1"/>
    </xf>
    <xf numFmtId="0" fontId="31" fillId="0" borderId="4" xfId="69" applyFont="1" applyBorder="1" applyAlignment="1" applyProtection="1">
      <alignment horizontal="center" vertical="center" wrapText="1"/>
    </xf>
    <xf numFmtId="176" fontId="31" fillId="0" borderId="4" xfId="69" applyNumberFormat="1" applyFont="1" applyBorder="1" applyAlignment="1" applyProtection="1">
      <alignment horizontal="center" vertical="center" wrapText="1"/>
    </xf>
    <xf numFmtId="0" fontId="31" fillId="0" borderId="4" xfId="69" applyFont="1" applyBorder="1" applyAlignment="1" applyProtection="1">
      <alignment vertical="center" wrapText="1"/>
    </xf>
    <xf numFmtId="181" fontId="31" fillId="0" borderId="4" xfId="69" applyNumberFormat="1" applyFont="1" applyBorder="1" applyAlignment="1" applyProtection="1">
      <alignment horizontal="center" vertical="center" wrapText="1"/>
    </xf>
    <xf numFmtId="179" fontId="31" fillId="0" borderId="4" xfId="69" applyNumberFormat="1" applyFont="1" applyBorder="1" applyAlignment="1" applyProtection="1">
      <alignment horizontal="center" vertical="center" wrapText="1"/>
    </xf>
    <xf numFmtId="176" fontId="31" fillId="0" borderId="23" xfId="69" applyNumberFormat="1" applyFont="1" applyBorder="1" applyAlignment="1" applyProtection="1">
      <alignment horizontal="center" vertical="center" wrapText="1"/>
    </xf>
    <xf numFmtId="176" fontId="31" fillId="0" borderId="21" xfId="73" applyNumberFormat="1" applyFont="1" applyBorder="1" applyAlignment="1" applyProtection="1">
      <alignment horizontal="center" vertical="center" wrapText="1"/>
    </xf>
    <xf numFmtId="0" fontId="31" fillId="0" borderId="26" xfId="73" applyFont="1" applyBorder="1" applyAlignment="1" applyProtection="1">
      <alignment horizontal="center" vertical="center" wrapText="1"/>
    </xf>
    <xf numFmtId="176" fontId="31" fillId="0" borderId="22" xfId="73" applyNumberFormat="1" applyFont="1" applyBorder="1" applyAlignment="1" applyProtection="1">
      <alignment horizontal="center" vertical="center" wrapText="1"/>
    </xf>
    <xf numFmtId="0" fontId="6" fillId="34" borderId="16" xfId="73" applyFill="1" applyBorder="1" applyAlignment="1" applyProtection="1">
      <alignment horizontal="center" vertical="center" wrapText="1"/>
      <protection locked="0"/>
    </xf>
    <xf numFmtId="0" fontId="6" fillId="34" borderId="19" xfId="73" applyFill="1" applyBorder="1" applyAlignment="1" applyProtection="1">
      <alignment horizontal="center" vertical="center" wrapText="1"/>
      <protection locked="0"/>
    </xf>
    <xf numFmtId="0" fontId="6" fillId="34" borderId="20" xfId="73" applyFill="1" applyBorder="1" applyAlignment="1" applyProtection="1">
      <alignment horizontal="center" vertical="center" wrapText="1"/>
      <protection locked="0"/>
    </xf>
    <xf numFmtId="0" fontId="31" fillId="0" borderId="24" xfId="73" applyFont="1" applyBorder="1" applyAlignment="1">
      <alignment horizontal="left" vertical="center" wrapText="1"/>
    </xf>
    <xf numFmtId="0" fontId="31" fillId="0" borderId="25" xfId="73" applyFont="1" applyBorder="1" applyAlignment="1">
      <alignment horizontal="left" vertical="center" wrapText="1"/>
    </xf>
    <xf numFmtId="0" fontId="31" fillId="0" borderId="26" xfId="73" applyFont="1" applyBorder="1" applyAlignment="1">
      <alignment horizontal="left" vertical="center" wrapText="1"/>
    </xf>
    <xf numFmtId="0" fontId="31" fillId="0" borderId="3" xfId="73" applyFont="1" applyBorder="1" applyAlignment="1">
      <alignment horizontal="left" vertical="center" wrapText="1"/>
    </xf>
    <xf numFmtId="0" fontId="31" fillId="0" borderId="1" xfId="73" applyFont="1" applyBorder="1" applyAlignment="1">
      <alignment horizontal="left" vertical="center" wrapText="1"/>
    </xf>
    <xf numFmtId="0" fontId="31" fillId="0" borderId="2" xfId="73" applyFont="1" applyBorder="1" applyAlignment="1">
      <alignment horizontal="left" vertical="center" wrapText="1"/>
    </xf>
    <xf numFmtId="0" fontId="45" fillId="0" borderId="0" xfId="73" applyFont="1" applyAlignment="1">
      <alignment horizontal="center" vertical="center"/>
    </xf>
    <xf numFmtId="0" fontId="31" fillId="0" borderId="4" xfId="73" applyFont="1" applyBorder="1" applyAlignment="1">
      <alignment horizontal="center" vertical="center" wrapText="1"/>
    </xf>
    <xf numFmtId="0" fontId="31" fillId="0" borderId="0" xfId="73" applyFont="1" applyBorder="1" applyAlignment="1">
      <alignment horizontal="left" vertical="center" wrapText="1"/>
    </xf>
    <xf numFmtId="0" fontId="31" fillId="0" borderId="16" xfId="73" applyFont="1" applyBorder="1" applyAlignment="1">
      <alignment horizontal="center" vertical="center" wrapText="1"/>
    </xf>
    <xf numFmtId="0" fontId="31" fillId="0" borderId="17" xfId="73" applyFont="1" applyBorder="1" applyAlignment="1">
      <alignment horizontal="center" vertical="center" wrapText="1"/>
    </xf>
    <xf numFmtId="0" fontId="31" fillId="0" borderId="18" xfId="73" applyFont="1" applyBorder="1" applyAlignment="1">
      <alignment horizontal="center" vertical="center" wrapText="1"/>
    </xf>
    <xf numFmtId="0" fontId="31" fillId="0" borderId="30" xfId="73" applyFont="1" applyBorder="1" applyAlignment="1" applyProtection="1">
      <alignment horizontal="left" vertical="center" wrapText="1"/>
    </xf>
    <xf numFmtId="0" fontId="31" fillId="0" borderId="25" xfId="73" applyFont="1" applyBorder="1" applyAlignment="1" applyProtection="1">
      <alignment horizontal="left" vertical="center" wrapText="1"/>
    </xf>
    <xf numFmtId="0" fontId="31" fillId="0" borderId="24" xfId="73" applyFont="1" applyBorder="1" applyAlignment="1" applyProtection="1">
      <alignment horizontal="left" vertical="center" wrapText="1"/>
    </xf>
    <xf numFmtId="0" fontId="46" fillId="33" borderId="0" xfId="73" applyFont="1" applyFill="1" applyAlignment="1" applyProtection="1">
      <alignment horizontal="right" vertical="center"/>
      <protection locked="0"/>
    </xf>
    <xf numFmtId="0" fontId="38" fillId="0" borderId="0" xfId="74" applyFont="1" applyBorder="1" applyAlignment="1">
      <alignment horizontal="center" vertical="center"/>
    </xf>
    <xf numFmtId="0" fontId="31" fillId="0" borderId="27" xfId="74" applyFont="1" applyBorder="1" applyAlignment="1">
      <alignment horizontal="center" vertical="center" wrapText="1"/>
    </xf>
    <xf numFmtId="0" fontId="31" fillId="0" borderId="28" xfId="74" applyFont="1" applyBorder="1" applyAlignment="1">
      <alignment horizontal="center" vertical="center" wrapText="1"/>
    </xf>
    <xf numFmtId="0" fontId="31" fillId="0" borderId="29" xfId="74" applyFont="1" applyBorder="1" applyAlignment="1">
      <alignment horizontal="center" vertical="center" wrapText="1"/>
    </xf>
    <xf numFmtId="0" fontId="31" fillId="0" borderId="3" xfId="74" applyFont="1" applyBorder="1" applyAlignment="1">
      <alignment horizontal="center" vertical="center" wrapText="1"/>
    </xf>
    <xf numFmtId="0" fontId="31" fillId="0" borderId="1" xfId="74" applyFont="1" applyBorder="1" applyAlignment="1">
      <alignment horizontal="center" vertical="center" wrapText="1"/>
    </xf>
    <xf numFmtId="0" fontId="31" fillId="0" borderId="2" xfId="74" applyFont="1" applyBorder="1" applyAlignment="1">
      <alignment horizontal="center" vertical="center" wrapText="1"/>
    </xf>
    <xf numFmtId="176" fontId="46" fillId="35" borderId="0" xfId="68" applyNumberFormat="1" applyFont="1" applyFill="1" applyAlignment="1" applyProtection="1">
      <alignment horizontal="right" vertical="center"/>
    </xf>
  </cellXfs>
  <cellStyles count="7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2" builtinId="5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68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70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9" xr:uid="{58426D68-38F5-4374-B60E-F77002238811}"/>
    <cellStyle name="標準 14 2" xfId="71" xr:uid="{7BABEBB7-081E-4A5F-904C-84BF7357BA49}"/>
    <cellStyle name="標準 14 3" xfId="73" xr:uid="{DF8CE15C-1BF5-4672-A288-B53C0B9C5CEB}"/>
    <cellStyle name="標準 14 3 2" xfId="74" xr:uid="{8F551D1B-759D-419C-A6E9-8CE95343CE5D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良い" xfId="41" builtinId="26" customBuiltin="1"/>
  </cellStyles>
  <dxfs count="21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FFFFCC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64F58-EDCF-4035-A11A-91391BC96090}">
  <sheetPr codeName="Sheet3">
    <tabColor rgb="FFFF0000"/>
    <pageSetUpPr fitToPage="1"/>
  </sheetPr>
  <dimension ref="A1:U114"/>
  <sheetViews>
    <sheetView tabSelected="1" view="pageBreakPreview" zoomScale="62" zoomScaleNormal="100" zoomScaleSheetLayoutView="68" workbookViewId="0">
      <selection activeCell="I11" sqref="I11:L11"/>
    </sheetView>
  </sheetViews>
  <sheetFormatPr defaultColWidth="9" defaultRowHeight="13"/>
  <cols>
    <col min="1" max="1" width="16.6328125" style="2" customWidth="1"/>
    <col min="2" max="2" width="40.6328125" style="2" customWidth="1"/>
    <col min="3" max="5" width="15.08984375" style="3" customWidth="1"/>
    <col min="6" max="6" width="24.54296875" style="3" customWidth="1"/>
    <col min="7" max="7" width="22.08984375" style="3" customWidth="1"/>
    <col min="8" max="8" width="29.453125" style="2" customWidth="1"/>
    <col min="9" max="9" width="40.6328125" style="2" customWidth="1"/>
    <col min="10" max="12" width="25.6328125" style="3" customWidth="1"/>
    <col min="13" max="13" width="49.81640625" style="2" customWidth="1"/>
    <col min="14" max="14" width="187.26953125" style="4" customWidth="1"/>
    <col min="15" max="20" width="14.6328125" style="2" customWidth="1"/>
    <col min="21" max="21" width="18.90625" style="2" customWidth="1"/>
    <col min="22" max="22" width="9" style="2"/>
    <col min="23" max="29" width="9" style="2" customWidth="1"/>
    <col min="30" max="16384" width="9" style="2"/>
  </cols>
  <sheetData>
    <row r="1" spans="1:20" ht="37" customHeight="1">
      <c r="A1" s="1" t="s">
        <v>41</v>
      </c>
      <c r="B1" s="1"/>
      <c r="C1" s="29"/>
      <c r="D1" s="29"/>
      <c r="E1" s="29"/>
      <c r="F1" s="135" t="s">
        <v>78</v>
      </c>
      <c r="G1" s="135"/>
      <c r="H1" s="135"/>
      <c r="I1" s="135"/>
      <c r="J1" s="29"/>
      <c r="K1" s="29"/>
      <c r="L1" s="29"/>
      <c r="M1" s="29"/>
      <c r="N1" s="4" t="s">
        <v>1</v>
      </c>
    </row>
    <row r="2" spans="1:20" ht="26.25" customHeight="1">
      <c r="B2" s="5" t="s">
        <v>79</v>
      </c>
      <c r="C2" s="6"/>
      <c r="D2" s="6"/>
      <c r="E2" s="6"/>
      <c r="F2" s="144"/>
      <c r="G2" s="144"/>
      <c r="H2" s="144"/>
      <c r="I2" s="5" t="s">
        <v>37</v>
      </c>
      <c r="J2" s="6"/>
      <c r="K2" s="6"/>
      <c r="L2" s="6"/>
      <c r="M2" s="152">
        <f>SUM($M$8:$M$11)-H5</f>
        <v>0</v>
      </c>
    </row>
    <row r="3" spans="1:20" ht="26.25" customHeight="1">
      <c r="B3" s="5" t="s">
        <v>42</v>
      </c>
      <c r="C3" s="6"/>
      <c r="D3" s="6"/>
      <c r="E3" s="6"/>
      <c r="F3" s="144"/>
      <c r="G3" s="144"/>
      <c r="H3" s="144"/>
      <c r="I3" s="5" t="s">
        <v>38</v>
      </c>
      <c r="J3" s="6"/>
      <c r="K3" s="6"/>
      <c r="L3" s="6"/>
      <c r="M3" s="103">
        <v>0</v>
      </c>
    </row>
    <row r="4" spans="1:20" ht="26.25" customHeight="1">
      <c r="B4" s="5" t="s">
        <v>16</v>
      </c>
      <c r="C4" s="15"/>
      <c r="D4" s="15"/>
      <c r="E4" s="15"/>
      <c r="F4" s="15"/>
      <c r="G4" s="15"/>
      <c r="H4" s="83"/>
      <c r="I4" s="5" t="s">
        <v>39</v>
      </c>
      <c r="J4" s="6"/>
      <c r="K4" s="6"/>
      <c r="L4" s="6"/>
      <c r="M4" s="152">
        <f>MIN(M2,M3)</f>
        <v>0</v>
      </c>
    </row>
    <row r="5" spans="1:20" ht="26.25" customHeight="1" thickBot="1">
      <c r="B5" s="25" t="s">
        <v>75</v>
      </c>
      <c r="C5" s="15"/>
      <c r="D5" s="15"/>
      <c r="E5" s="15"/>
      <c r="F5" s="15"/>
      <c r="G5" s="15"/>
      <c r="H5" s="103">
        <v>0</v>
      </c>
      <c r="I5" s="5" t="s">
        <v>40</v>
      </c>
      <c r="J5" s="6"/>
      <c r="K5" s="6"/>
      <c r="L5" s="6"/>
      <c r="M5" s="152">
        <f>ROUNDDOWN(M4,-3)</f>
        <v>0</v>
      </c>
      <c r="O5" s="2" t="s">
        <v>2</v>
      </c>
      <c r="P5" s="2" t="s">
        <v>0</v>
      </c>
    </row>
    <row r="6" spans="1:20" ht="41.25" customHeight="1">
      <c r="B6" s="138" t="s">
        <v>6</v>
      </c>
      <c r="C6" s="139"/>
      <c r="D6" s="139"/>
      <c r="E6" s="139"/>
      <c r="F6" s="139"/>
      <c r="G6" s="139"/>
      <c r="H6" s="139"/>
      <c r="I6" s="139" t="s">
        <v>14</v>
      </c>
      <c r="J6" s="139"/>
      <c r="K6" s="139"/>
      <c r="L6" s="139"/>
      <c r="M6" s="140"/>
      <c r="N6" s="7"/>
    </row>
    <row r="7" spans="1:20" ht="58" customHeight="1">
      <c r="B7" s="76" t="s">
        <v>3</v>
      </c>
      <c r="C7" s="9" t="s">
        <v>17</v>
      </c>
      <c r="D7" s="9" t="s">
        <v>35</v>
      </c>
      <c r="E7" s="9" t="s">
        <v>15</v>
      </c>
      <c r="F7" s="9" t="s">
        <v>18</v>
      </c>
      <c r="G7" s="9" t="s">
        <v>19</v>
      </c>
      <c r="H7" s="9" t="s">
        <v>20</v>
      </c>
      <c r="I7" s="9" t="s">
        <v>3</v>
      </c>
      <c r="J7" s="9" t="s">
        <v>17</v>
      </c>
      <c r="K7" s="9" t="s">
        <v>35</v>
      </c>
      <c r="L7" s="9" t="s">
        <v>15</v>
      </c>
      <c r="M7" s="71" t="s">
        <v>8</v>
      </c>
      <c r="N7" s="8" t="s">
        <v>21</v>
      </c>
    </row>
    <row r="8" spans="1:20" ht="41.25" customHeight="1">
      <c r="B8" s="104" t="s">
        <v>12</v>
      </c>
      <c r="C8" s="105" cm="1">
        <f t="array" ref="C8">SUMPRODUCT((MOD(ROW(C15:C73),4)=3)*(C15:C73))</f>
        <v>0</v>
      </c>
      <c r="D8" s="106" cm="1">
        <f t="array" ref="D8">IFERROR(SUMPRODUCT((MOD(ROW(D15:D73),4)=3)*(D15:D73*C15:C73)/C8),0)</f>
        <v>0</v>
      </c>
      <c r="E8" s="107">
        <f>E15</f>
        <v>0</v>
      </c>
      <c r="F8" s="106" cm="1">
        <f t="array" ref="F8">IFERROR(SUMPRODUCT((MOD(ROW(F15:F73),4)=3)*(F15:F73*C15:C73)/C8),0)</f>
        <v>0</v>
      </c>
      <c r="G8" s="108" t="str">
        <f>IF(F8&gt;=D8,"○","×")</f>
        <v>○</v>
      </c>
      <c r="H8" s="109">
        <f>IFERROR(((C8*D8*E8)/C8)/E8,0)</f>
        <v>0</v>
      </c>
      <c r="I8" s="110" t="s">
        <v>7</v>
      </c>
      <c r="J8" s="111">
        <f t="shared" ref="J8:L10" si="0">C8</f>
        <v>0</v>
      </c>
      <c r="K8" s="109">
        <f t="shared" si="0"/>
        <v>0</v>
      </c>
      <c r="L8" s="112">
        <f t="shared" si="0"/>
        <v>0</v>
      </c>
      <c r="M8" s="113">
        <f>J8*K8*L8</f>
        <v>0</v>
      </c>
      <c r="N8" s="8" t="s">
        <v>36</v>
      </c>
    </row>
    <row r="9" spans="1:20" ht="41.25" customHeight="1">
      <c r="B9" s="104" t="s">
        <v>11</v>
      </c>
      <c r="C9" s="105" cm="1">
        <f t="array" ref="C9">SUMPRODUCT((MOD(ROW(C15:C73),4)=0)*(C15:C73))</f>
        <v>0</v>
      </c>
      <c r="D9" s="106" cm="1">
        <f t="array" ref="D9">IFERROR(SUMPRODUCT((MOD(ROW(D15:D73),4)=0)*(D15:D73*C15:C73)/C9),0)</f>
        <v>0</v>
      </c>
      <c r="E9" s="107">
        <f t="shared" ref="E9:E10" si="1">E16</f>
        <v>0</v>
      </c>
      <c r="F9" s="106" cm="1">
        <f t="array" ref="F9">IFERROR(SUMPRODUCT((MOD(ROW(F15:F73),4)=0)*(F15:F73*C15:C73)/C9),0)</f>
        <v>0</v>
      </c>
      <c r="G9" s="108" t="str">
        <f>IF(F9&gt;=D9,"○","×")</f>
        <v>○</v>
      </c>
      <c r="H9" s="109">
        <f>IFERROR(((C9*D9*E9)/C9)/E9,0)</f>
        <v>0</v>
      </c>
      <c r="I9" s="110" t="s">
        <v>9</v>
      </c>
      <c r="J9" s="111">
        <f t="shared" si="0"/>
        <v>0</v>
      </c>
      <c r="K9" s="109">
        <f t="shared" si="0"/>
        <v>0</v>
      </c>
      <c r="L9" s="112">
        <f t="shared" si="0"/>
        <v>0</v>
      </c>
      <c r="M9" s="113">
        <f>J9*K9*L9</f>
        <v>0</v>
      </c>
      <c r="N9" s="8" t="s">
        <v>4</v>
      </c>
    </row>
    <row r="10" spans="1:20" s="22" customFormat="1" ht="41.25" customHeight="1">
      <c r="B10" s="114" t="s">
        <v>13</v>
      </c>
      <c r="C10" s="105" cm="1">
        <f t="array" ref="C10">SUMPRODUCT((MOD(ROW(C16:C74),4)=1)*(C16:C74))</f>
        <v>0</v>
      </c>
      <c r="D10" s="115" cm="1">
        <f t="array" ref="D10">IFERROR(SUMPRODUCT((MOD(ROW(D15:D73),4)=1)*(D15:D73*C15:C73)/C10),0)</f>
        <v>0</v>
      </c>
      <c r="E10" s="116">
        <f t="shared" si="1"/>
        <v>0</v>
      </c>
      <c r="F10" s="115" cm="1">
        <f t="array" ref="F10">IFERROR(SUMPRODUCT((MOD(ROW(F15:F73),4)=1)*(F15:F73*C15:C73)/C10),0)</f>
        <v>0</v>
      </c>
      <c r="G10" s="117" t="str">
        <f>IF(F10&gt;=H10,"○","×")</f>
        <v>○</v>
      </c>
      <c r="H10" s="118">
        <f>IFERROR((C10*D10)/C10/E10,0 )</f>
        <v>0</v>
      </c>
      <c r="I10" s="119" t="s">
        <v>10</v>
      </c>
      <c r="J10" s="120">
        <f t="shared" si="0"/>
        <v>0</v>
      </c>
      <c r="K10" s="118">
        <f t="shared" si="0"/>
        <v>0</v>
      </c>
      <c r="L10" s="121">
        <f t="shared" si="0"/>
        <v>0</v>
      </c>
      <c r="M10" s="122">
        <f>J10*K10</f>
        <v>0</v>
      </c>
      <c r="N10" s="20" t="s">
        <v>5</v>
      </c>
      <c r="O10" s="21">
        <v>1</v>
      </c>
      <c r="P10" s="21">
        <v>2</v>
      </c>
      <c r="Q10" s="21">
        <v>3</v>
      </c>
      <c r="R10" s="21">
        <v>4</v>
      </c>
      <c r="S10" s="21">
        <v>0</v>
      </c>
      <c r="T10" s="21"/>
    </row>
    <row r="11" spans="1:20" ht="73.5" customHeight="1" thickBot="1">
      <c r="B11" s="141" t="s">
        <v>22</v>
      </c>
      <c r="C11" s="142"/>
      <c r="D11" s="142"/>
      <c r="E11" s="142"/>
      <c r="F11" s="123">
        <f>'別紙（2.0％超部分算定シート）'!J4</f>
        <v>0</v>
      </c>
      <c r="G11" s="124" t="str">
        <f>'別紙（2.0％超部分算定シート）'!K4</f>
        <v>○</v>
      </c>
      <c r="H11" s="123">
        <f>'別紙（2.0％超部分算定シート）'!L4</f>
        <v>0</v>
      </c>
      <c r="I11" s="143" t="s">
        <v>22</v>
      </c>
      <c r="J11" s="142"/>
      <c r="K11" s="142"/>
      <c r="L11" s="142"/>
      <c r="M11" s="125">
        <f>'別紙（2.0％超部分算定シート）'!M4</f>
        <v>0</v>
      </c>
      <c r="N11" s="8" t="s">
        <v>23</v>
      </c>
    </row>
    <row r="12" spans="1:20" ht="32.5" customHeight="1">
      <c r="A12" s="137" t="s">
        <v>44</v>
      </c>
      <c r="B12" s="137"/>
      <c r="C12" s="137"/>
      <c r="D12" s="137"/>
      <c r="E12" s="137"/>
      <c r="F12" s="27"/>
      <c r="G12" s="28"/>
      <c r="H12" s="27"/>
      <c r="I12" s="26"/>
      <c r="J12" s="26"/>
      <c r="K12" s="26"/>
      <c r="L12" s="26"/>
      <c r="M12" s="27"/>
      <c r="N12" s="8"/>
    </row>
    <row r="13" spans="1:20" ht="41.25" customHeight="1">
      <c r="B13" s="136" t="s">
        <v>6</v>
      </c>
      <c r="C13" s="136"/>
      <c r="D13" s="136"/>
      <c r="E13" s="136"/>
      <c r="F13" s="136"/>
      <c r="G13" s="136"/>
      <c r="H13" s="136"/>
      <c r="I13" s="136" t="s">
        <v>14</v>
      </c>
      <c r="J13" s="136"/>
      <c r="K13" s="136"/>
      <c r="L13" s="136"/>
      <c r="M13" s="136"/>
      <c r="N13" s="7"/>
    </row>
    <row r="14" spans="1:20" ht="58" customHeight="1" thickBot="1">
      <c r="A14" s="46" t="s">
        <v>43</v>
      </c>
      <c r="B14" s="46" t="s">
        <v>3</v>
      </c>
      <c r="C14" s="74" t="s">
        <v>17</v>
      </c>
      <c r="D14" s="74" t="s">
        <v>35</v>
      </c>
      <c r="E14" s="74" t="s">
        <v>15</v>
      </c>
      <c r="F14" s="74" t="s">
        <v>18</v>
      </c>
      <c r="G14" s="46" t="s">
        <v>19</v>
      </c>
      <c r="H14" s="46" t="s">
        <v>20</v>
      </c>
      <c r="I14" s="46" t="s">
        <v>3</v>
      </c>
      <c r="J14" s="46" t="s">
        <v>17</v>
      </c>
      <c r="K14" s="46" t="s">
        <v>35</v>
      </c>
      <c r="L14" s="46" t="s">
        <v>15</v>
      </c>
      <c r="M14" s="46" t="s">
        <v>8</v>
      </c>
      <c r="N14" s="8" t="s">
        <v>21</v>
      </c>
    </row>
    <row r="15" spans="1:20" ht="41.25" customHeight="1">
      <c r="A15" s="126"/>
      <c r="B15" s="51" t="s">
        <v>12</v>
      </c>
      <c r="C15" s="86"/>
      <c r="D15" s="82"/>
      <c r="E15" s="81"/>
      <c r="F15" s="82"/>
      <c r="G15" s="52" t="str">
        <f>IF(F15&gt;=D15,"○","×")</f>
        <v>○</v>
      </c>
      <c r="H15" s="53" t="e">
        <f>((C15*D15*E15)/C15)/E15</f>
        <v>#DIV/0!</v>
      </c>
      <c r="I15" s="51" t="s">
        <v>7</v>
      </c>
      <c r="J15" s="99">
        <f t="shared" ref="J15:L31" si="2">C15</f>
        <v>0</v>
      </c>
      <c r="K15" s="53">
        <f t="shared" si="2"/>
        <v>0</v>
      </c>
      <c r="L15" s="54">
        <f t="shared" si="2"/>
        <v>0</v>
      </c>
      <c r="M15" s="55">
        <f>J15*K15*L15</f>
        <v>0</v>
      </c>
      <c r="N15" s="8" t="s">
        <v>36</v>
      </c>
    </row>
    <row r="16" spans="1:20" ht="41.25" customHeight="1">
      <c r="A16" s="127"/>
      <c r="B16" s="10" t="s">
        <v>11</v>
      </c>
      <c r="C16" s="84"/>
      <c r="D16" s="77"/>
      <c r="E16" s="78"/>
      <c r="F16" s="77"/>
      <c r="G16" s="23" t="str">
        <f>IF(F16&gt;=D16,"○","×")</f>
        <v>○</v>
      </c>
      <c r="H16" s="11" t="e">
        <f>((C16*D16*E16)/C16)/E16</f>
        <v>#DIV/0!</v>
      </c>
      <c r="I16" s="10" t="s">
        <v>9</v>
      </c>
      <c r="J16" s="97">
        <f t="shared" si="2"/>
        <v>0</v>
      </c>
      <c r="K16" s="11">
        <f t="shared" si="2"/>
        <v>0</v>
      </c>
      <c r="L16" s="12">
        <f t="shared" si="2"/>
        <v>0</v>
      </c>
      <c r="M16" s="56">
        <f>J16*K16*L16</f>
        <v>0</v>
      </c>
      <c r="N16" s="8" t="s">
        <v>4</v>
      </c>
    </row>
    <row r="17" spans="1:21" s="22" customFormat="1" ht="41.25" customHeight="1">
      <c r="A17" s="127"/>
      <c r="B17" s="16" t="s">
        <v>13</v>
      </c>
      <c r="C17" s="85"/>
      <c r="D17" s="79"/>
      <c r="E17" s="80"/>
      <c r="F17" s="79"/>
      <c r="G17" s="18" t="e">
        <f>IF(F17&gt;=H17,"○","×")</f>
        <v>#DIV/0!</v>
      </c>
      <c r="H17" s="19" t="e">
        <f>(C17*D17)/C17/E17</f>
        <v>#DIV/0!</v>
      </c>
      <c r="I17" s="16" t="s">
        <v>10</v>
      </c>
      <c r="J17" s="98">
        <f t="shared" si="2"/>
        <v>0</v>
      </c>
      <c r="K17" s="19">
        <f t="shared" si="2"/>
        <v>0</v>
      </c>
      <c r="L17" s="17">
        <f t="shared" si="2"/>
        <v>0</v>
      </c>
      <c r="M17" s="57">
        <f>J17*K17</f>
        <v>0</v>
      </c>
      <c r="N17" s="20" t="s">
        <v>5</v>
      </c>
      <c r="O17" s="21">
        <v>1</v>
      </c>
      <c r="P17" s="21">
        <v>2</v>
      </c>
      <c r="Q17" s="21">
        <v>3</v>
      </c>
      <c r="R17" s="21">
        <v>4</v>
      </c>
      <c r="S17" s="21">
        <v>5</v>
      </c>
      <c r="T17" s="21">
        <v>6</v>
      </c>
      <c r="U17" s="22">
        <v>0</v>
      </c>
    </row>
    <row r="18" spans="1:21" ht="73.5" customHeight="1" thickBot="1">
      <c r="A18" s="128"/>
      <c r="B18" s="129" t="s">
        <v>22</v>
      </c>
      <c r="C18" s="130"/>
      <c r="D18" s="130"/>
      <c r="E18" s="131"/>
      <c r="F18" s="58">
        <f>'別紙（2.0％超部分算定シート）'!J8</f>
        <v>0</v>
      </c>
      <c r="G18" s="59" t="str">
        <f>'別紙（2.0％超部分算定シート）'!K8</f>
        <v>○</v>
      </c>
      <c r="H18" s="58" t="e">
        <f>'別紙（2.0％超部分算定シート）'!L8</f>
        <v>#DIV/0!</v>
      </c>
      <c r="I18" s="129" t="s">
        <v>22</v>
      </c>
      <c r="J18" s="130"/>
      <c r="K18" s="130"/>
      <c r="L18" s="131"/>
      <c r="M18" s="60">
        <f>'別紙（2.0％超部分算定シート）'!M8</f>
        <v>0</v>
      </c>
      <c r="N18" s="8" t="s">
        <v>23</v>
      </c>
    </row>
    <row r="19" spans="1:21" ht="41.25" customHeight="1">
      <c r="A19" s="126"/>
      <c r="B19" s="51" t="s">
        <v>12</v>
      </c>
      <c r="C19" s="84"/>
      <c r="D19" s="77"/>
      <c r="E19" s="78"/>
      <c r="F19" s="77"/>
      <c r="G19" s="52" t="str">
        <f>IF(F19&gt;=D19,"○","×")</f>
        <v>○</v>
      </c>
      <c r="H19" s="53" t="e">
        <f>((C19*D19*E19)/C19)/E19</f>
        <v>#DIV/0!</v>
      </c>
      <c r="I19" s="51" t="s">
        <v>7</v>
      </c>
      <c r="J19" s="99">
        <f t="shared" si="2"/>
        <v>0</v>
      </c>
      <c r="K19" s="53">
        <f t="shared" ref="K19:K21" si="3">D19</f>
        <v>0</v>
      </c>
      <c r="L19" s="54">
        <f t="shared" ref="L19:L21" si="4">E19</f>
        <v>0</v>
      </c>
      <c r="M19" s="55">
        <f>J19*K19*L19</f>
        <v>0</v>
      </c>
      <c r="N19" s="8" t="s">
        <v>36</v>
      </c>
    </row>
    <row r="20" spans="1:21" ht="41.25" customHeight="1">
      <c r="A20" s="127"/>
      <c r="B20" s="10" t="s">
        <v>11</v>
      </c>
      <c r="C20" s="84"/>
      <c r="D20" s="77"/>
      <c r="E20" s="78"/>
      <c r="F20" s="77"/>
      <c r="G20" s="23" t="str">
        <f>IF(F20&gt;=D20,"○","×")</f>
        <v>○</v>
      </c>
      <c r="H20" s="11" t="e">
        <f>((C20*D20*E20)/C20)/E20</f>
        <v>#DIV/0!</v>
      </c>
      <c r="I20" s="10" t="s">
        <v>9</v>
      </c>
      <c r="J20" s="97">
        <f t="shared" si="2"/>
        <v>0</v>
      </c>
      <c r="K20" s="11">
        <f t="shared" si="3"/>
        <v>0</v>
      </c>
      <c r="L20" s="12">
        <f t="shared" si="4"/>
        <v>0</v>
      </c>
      <c r="M20" s="56">
        <f>J20*K20*L20</f>
        <v>0</v>
      </c>
      <c r="N20" s="8" t="s">
        <v>4</v>
      </c>
    </row>
    <row r="21" spans="1:21" s="22" customFormat="1" ht="41.25" customHeight="1">
      <c r="A21" s="127"/>
      <c r="B21" s="16" t="s">
        <v>13</v>
      </c>
      <c r="C21" s="85"/>
      <c r="D21" s="79"/>
      <c r="E21" s="80"/>
      <c r="F21" s="79"/>
      <c r="G21" s="18" t="e">
        <f>IF(F21&gt;=H21,"○","×")</f>
        <v>#DIV/0!</v>
      </c>
      <c r="H21" s="19" t="e">
        <f>(C21*D21)/C21/E21</f>
        <v>#DIV/0!</v>
      </c>
      <c r="I21" s="16" t="s">
        <v>10</v>
      </c>
      <c r="J21" s="98">
        <f t="shared" si="2"/>
        <v>0</v>
      </c>
      <c r="K21" s="19">
        <f t="shared" si="3"/>
        <v>0</v>
      </c>
      <c r="L21" s="17">
        <f t="shared" si="4"/>
        <v>0</v>
      </c>
      <c r="M21" s="57">
        <f>J21*K21</f>
        <v>0</v>
      </c>
      <c r="N21" s="20" t="s">
        <v>5</v>
      </c>
      <c r="O21" s="21">
        <v>1</v>
      </c>
      <c r="P21" s="21">
        <v>2</v>
      </c>
      <c r="Q21" s="21">
        <v>3</v>
      </c>
      <c r="R21" s="21">
        <v>4</v>
      </c>
      <c r="S21" s="21">
        <v>5</v>
      </c>
      <c r="T21" s="21">
        <v>6</v>
      </c>
    </row>
    <row r="22" spans="1:21" ht="73.5" customHeight="1" thickBot="1">
      <c r="A22" s="128"/>
      <c r="B22" s="129" t="s">
        <v>22</v>
      </c>
      <c r="C22" s="130"/>
      <c r="D22" s="130"/>
      <c r="E22" s="131"/>
      <c r="F22" s="58">
        <f>'別紙（2.0％超部分算定シート）'!J9</f>
        <v>0</v>
      </c>
      <c r="G22" s="59" t="str">
        <f>'別紙（2.0％超部分算定シート）'!K9</f>
        <v>○</v>
      </c>
      <c r="H22" s="58" t="e">
        <f>'別紙（2.0％超部分算定シート）'!L9</f>
        <v>#DIV/0!</v>
      </c>
      <c r="I22" s="129" t="s">
        <v>22</v>
      </c>
      <c r="J22" s="130"/>
      <c r="K22" s="130"/>
      <c r="L22" s="131"/>
      <c r="M22" s="60">
        <f>'別紙（2.0％超部分算定シート）'!M9</f>
        <v>0</v>
      </c>
      <c r="N22" s="8" t="s">
        <v>23</v>
      </c>
    </row>
    <row r="23" spans="1:21" ht="41.25" customHeight="1">
      <c r="A23" s="126"/>
      <c r="B23" s="51" t="s">
        <v>12</v>
      </c>
      <c r="C23" s="84"/>
      <c r="D23" s="77"/>
      <c r="E23" s="78"/>
      <c r="F23" s="77"/>
      <c r="G23" s="52" t="str">
        <f>IF(F23&gt;=D23,"○","×")</f>
        <v>○</v>
      </c>
      <c r="H23" s="53" t="e">
        <f>((C23*D23*E23)/C23)/E23</f>
        <v>#DIV/0!</v>
      </c>
      <c r="I23" s="51" t="s">
        <v>7</v>
      </c>
      <c r="J23" s="99">
        <f t="shared" si="2"/>
        <v>0</v>
      </c>
      <c r="K23" s="53">
        <f t="shared" ref="K23:K25" si="5">D23</f>
        <v>0</v>
      </c>
      <c r="L23" s="54">
        <f t="shared" ref="L23:L25" si="6">E23</f>
        <v>0</v>
      </c>
      <c r="M23" s="55">
        <f>J23*K23*L23</f>
        <v>0</v>
      </c>
      <c r="N23" s="8" t="s">
        <v>36</v>
      </c>
    </row>
    <row r="24" spans="1:21" ht="41.25" customHeight="1">
      <c r="A24" s="127"/>
      <c r="B24" s="10" t="s">
        <v>11</v>
      </c>
      <c r="C24" s="84"/>
      <c r="D24" s="77"/>
      <c r="E24" s="78"/>
      <c r="F24" s="77"/>
      <c r="G24" s="23" t="str">
        <f>IF(F24&gt;=D24,"○","×")</f>
        <v>○</v>
      </c>
      <c r="H24" s="11" t="e">
        <f>((C24*D24*E24)/C24)/E24</f>
        <v>#DIV/0!</v>
      </c>
      <c r="I24" s="10" t="s">
        <v>9</v>
      </c>
      <c r="J24" s="97">
        <f t="shared" si="2"/>
        <v>0</v>
      </c>
      <c r="K24" s="11">
        <f t="shared" si="5"/>
        <v>0</v>
      </c>
      <c r="L24" s="12">
        <f t="shared" si="6"/>
        <v>0</v>
      </c>
      <c r="M24" s="56">
        <f>J24*K24*L24</f>
        <v>0</v>
      </c>
      <c r="N24" s="8" t="s">
        <v>4</v>
      </c>
    </row>
    <row r="25" spans="1:21" s="22" customFormat="1" ht="41.25" customHeight="1">
      <c r="A25" s="127"/>
      <c r="B25" s="16" t="s">
        <v>13</v>
      </c>
      <c r="C25" s="85"/>
      <c r="D25" s="79"/>
      <c r="E25" s="80"/>
      <c r="F25" s="79"/>
      <c r="G25" s="18" t="e">
        <f>IF(F25&gt;=H25,"○","×")</f>
        <v>#DIV/0!</v>
      </c>
      <c r="H25" s="19" t="e">
        <f>(C25*D25)/C25/E25</f>
        <v>#DIV/0!</v>
      </c>
      <c r="I25" s="16" t="s">
        <v>10</v>
      </c>
      <c r="J25" s="98">
        <f t="shared" si="2"/>
        <v>0</v>
      </c>
      <c r="K25" s="19">
        <f t="shared" si="5"/>
        <v>0</v>
      </c>
      <c r="L25" s="17">
        <f t="shared" si="6"/>
        <v>0</v>
      </c>
      <c r="M25" s="57">
        <f>J25*K25</f>
        <v>0</v>
      </c>
      <c r="N25" s="20" t="s">
        <v>5</v>
      </c>
      <c r="O25" s="21">
        <v>1</v>
      </c>
      <c r="P25" s="21">
        <v>2</v>
      </c>
      <c r="Q25" s="21">
        <v>3</v>
      </c>
      <c r="R25" s="21">
        <v>4</v>
      </c>
      <c r="S25" s="21">
        <v>5</v>
      </c>
      <c r="T25" s="21">
        <v>6</v>
      </c>
    </row>
    <row r="26" spans="1:21" ht="73.5" customHeight="1" thickBot="1">
      <c r="A26" s="128"/>
      <c r="B26" s="129" t="s">
        <v>22</v>
      </c>
      <c r="C26" s="130"/>
      <c r="D26" s="130"/>
      <c r="E26" s="131"/>
      <c r="F26" s="58">
        <f>'別紙（2.0％超部分算定シート）'!J27</f>
        <v>0</v>
      </c>
      <c r="G26" s="59">
        <f>'別紙（2.0％超部分算定シート）'!K27</f>
        <v>0</v>
      </c>
      <c r="H26" s="58">
        <f>'別紙（2.0％超部分算定シート）'!L27</f>
        <v>0</v>
      </c>
      <c r="I26" s="129" t="s">
        <v>22</v>
      </c>
      <c r="J26" s="130"/>
      <c r="K26" s="130"/>
      <c r="L26" s="131"/>
      <c r="M26" s="60">
        <f>'別紙（2.0％超部分算定シート）'!M27</f>
        <v>0</v>
      </c>
      <c r="N26" s="8" t="s">
        <v>23</v>
      </c>
    </row>
    <row r="27" spans="1:21" ht="41.25" customHeight="1">
      <c r="A27" s="126"/>
      <c r="B27" s="47" t="s">
        <v>12</v>
      </c>
      <c r="C27" s="84"/>
      <c r="D27" s="77"/>
      <c r="E27" s="78"/>
      <c r="F27" s="77"/>
      <c r="G27" s="48" t="str">
        <f>IF(F27&gt;=D27,"○","×")</f>
        <v>○</v>
      </c>
      <c r="H27" s="49" t="e">
        <f>((C27*D27*E27)/C27)/E27</f>
        <v>#DIV/0!</v>
      </c>
      <c r="I27" s="47" t="s">
        <v>7</v>
      </c>
      <c r="J27" s="99">
        <f t="shared" si="2"/>
        <v>0</v>
      </c>
      <c r="K27" s="49">
        <f t="shared" ref="K27:K29" si="7">D27</f>
        <v>0</v>
      </c>
      <c r="L27" s="50">
        <f t="shared" ref="L27:L29" si="8">E27</f>
        <v>0</v>
      </c>
      <c r="M27" s="49">
        <f>J27*K27*L27</f>
        <v>0</v>
      </c>
      <c r="N27" s="8" t="s">
        <v>36</v>
      </c>
    </row>
    <row r="28" spans="1:21" ht="41.25" customHeight="1">
      <c r="A28" s="127"/>
      <c r="B28" s="10" t="s">
        <v>11</v>
      </c>
      <c r="C28" s="84"/>
      <c r="D28" s="77"/>
      <c r="E28" s="78"/>
      <c r="F28" s="77"/>
      <c r="G28" s="23" t="str">
        <f>IF(F28&gt;=D28,"○","×")</f>
        <v>○</v>
      </c>
      <c r="H28" s="11" t="e">
        <f>((C28*D28*E28)/C28)/E28</f>
        <v>#DIV/0!</v>
      </c>
      <c r="I28" s="10" t="s">
        <v>9</v>
      </c>
      <c r="J28" s="97">
        <f t="shared" si="2"/>
        <v>0</v>
      </c>
      <c r="K28" s="11">
        <f t="shared" si="7"/>
        <v>0</v>
      </c>
      <c r="L28" s="12">
        <f t="shared" si="8"/>
        <v>0</v>
      </c>
      <c r="M28" s="11">
        <f>J28*K28*L28</f>
        <v>0</v>
      </c>
      <c r="N28" s="8" t="s">
        <v>4</v>
      </c>
    </row>
    <row r="29" spans="1:21" s="22" customFormat="1" ht="41.25" customHeight="1">
      <c r="A29" s="127"/>
      <c r="B29" s="16" t="s">
        <v>13</v>
      </c>
      <c r="C29" s="85"/>
      <c r="D29" s="79"/>
      <c r="E29" s="80"/>
      <c r="F29" s="79"/>
      <c r="G29" s="18" t="e">
        <f>IF(F29&gt;=H29,"○","×")</f>
        <v>#DIV/0!</v>
      </c>
      <c r="H29" s="19" t="e">
        <f>(C29*D29)/C29/E29</f>
        <v>#DIV/0!</v>
      </c>
      <c r="I29" s="16" t="s">
        <v>10</v>
      </c>
      <c r="J29" s="98">
        <f t="shared" si="2"/>
        <v>0</v>
      </c>
      <c r="K29" s="19">
        <f t="shared" si="7"/>
        <v>0</v>
      </c>
      <c r="L29" s="17">
        <f t="shared" si="8"/>
        <v>0</v>
      </c>
      <c r="M29" s="19">
        <f>J29*K29</f>
        <v>0</v>
      </c>
      <c r="N29" s="20" t="s">
        <v>5</v>
      </c>
      <c r="O29" s="21">
        <v>1</v>
      </c>
      <c r="P29" s="21">
        <v>2</v>
      </c>
      <c r="Q29" s="21">
        <v>3</v>
      </c>
      <c r="R29" s="21">
        <v>4</v>
      </c>
      <c r="S29" s="21">
        <v>5</v>
      </c>
      <c r="T29" s="21">
        <v>6</v>
      </c>
    </row>
    <row r="30" spans="1:21" ht="73.5" customHeight="1" thickBot="1">
      <c r="A30" s="128"/>
      <c r="B30" s="129" t="s">
        <v>22</v>
      </c>
      <c r="C30" s="130"/>
      <c r="D30" s="130"/>
      <c r="E30" s="131"/>
      <c r="F30" s="11">
        <f>'別紙（2.0％超部分算定シート）'!J28</f>
        <v>0</v>
      </c>
      <c r="G30" s="24">
        <f>'別紙（2.0％超部分算定シート）'!K28</f>
        <v>0</v>
      </c>
      <c r="H30" s="11">
        <f>'別紙（2.0％超部分算定シート）'!L28</f>
        <v>0</v>
      </c>
      <c r="I30" s="132" t="s">
        <v>22</v>
      </c>
      <c r="J30" s="133"/>
      <c r="K30" s="133"/>
      <c r="L30" s="134"/>
      <c r="M30" s="11">
        <f>'別紙（2.0％超部分算定シート）'!M28</f>
        <v>0</v>
      </c>
      <c r="N30" s="8" t="s">
        <v>23</v>
      </c>
    </row>
    <row r="31" spans="1:21" ht="41.25" customHeight="1">
      <c r="A31" s="126"/>
      <c r="B31" s="47" t="s">
        <v>12</v>
      </c>
      <c r="C31" s="84"/>
      <c r="D31" s="77"/>
      <c r="E31" s="78"/>
      <c r="F31" s="77"/>
      <c r="G31" s="52" t="str">
        <f>IF(F31&gt;=D31,"○","×")</f>
        <v>○</v>
      </c>
      <c r="H31" s="53" t="e">
        <f>((C31*D31*E31)/C31)/E31</f>
        <v>#DIV/0!</v>
      </c>
      <c r="I31" s="51" t="s">
        <v>7</v>
      </c>
      <c r="J31" s="99">
        <f t="shared" si="2"/>
        <v>0</v>
      </c>
      <c r="K31" s="53">
        <f t="shared" ref="K31:K33" si="9">D31</f>
        <v>0</v>
      </c>
      <c r="L31" s="54">
        <f t="shared" ref="L31:L33" si="10">E31</f>
        <v>0</v>
      </c>
      <c r="M31" s="55">
        <f>J31*K31*L31</f>
        <v>0</v>
      </c>
      <c r="N31" s="8" t="s">
        <v>36</v>
      </c>
    </row>
    <row r="32" spans="1:21" ht="41.25" customHeight="1">
      <c r="A32" s="127"/>
      <c r="B32" s="10" t="s">
        <v>11</v>
      </c>
      <c r="C32" s="84"/>
      <c r="D32" s="77"/>
      <c r="E32" s="78"/>
      <c r="F32" s="77"/>
      <c r="G32" s="23" t="str">
        <f>IF(F32&gt;=D32,"○","×")</f>
        <v>○</v>
      </c>
      <c r="H32" s="11" t="e">
        <f>((C32*D32*E32)/C32)/E32</f>
        <v>#DIV/0!</v>
      </c>
      <c r="I32" s="10" t="s">
        <v>9</v>
      </c>
      <c r="J32" s="97">
        <f t="shared" ref="J32:J33" si="11">C32</f>
        <v>0</v>
      </c>
      <c r="K32" s="11">
        <f t="shared" si="9"/>
        <v>0</v>
      </c>
      <c r="L32" s="12">
        <f t="shared" si="10"/>
        <v>0</v>
      </c>
      <c r="M32" s="56">
        <f>J32*K32*L32</f>
        <v>0</v>
      </c>
      <c r="N32" s="8" t="s">
        <v>4</v>
      </c>
    </row>
    <row r="33" spans="1:20" s="22" customFormat="1" ht="41.25" customHeight="1">
      <c r="A33" s="127"/>
      <c r="B33" s="16" t="s">
        <v>13</v>
      </c>
      <c r="C33" s="85"/>
      <c r="D33" s="79"/>
      <c r="E33" s="80"/>
      <c r="F33" s="79"/>
      <c r="G33" s="18" t="e">
        <f>IF(F33&gt;=H33,"○","×")</f>
        <v>#DIV/0!</v>
      </c>
      <c r="H33" s="19" t="e">
        <f>(C33*D33)/C33/E33</f>
        <v>#DIV/0!</v>
      </c>
      <c r="I33" s="16" t="s">
        <v>10</v>
      </c>
      <c r="J33" s="98">
        <f t="shared" si="11"/>
        <v>0</v>
      </c>
      <c r="K33" s="19">
        <f t="shared" si="9"/>
        <v>0</v>
      </c>
      <c r="L33" s="17">
        <f t="shared" si="10"/>
        <v>0</v>
      </c>
      <c r="M33" s="57">
        <f>J33*K33</f>
        <v>0</v>
      </c>
      <c r="N33" s="20" t="s">
        <v>5</v>
      </c>
      <c r="O33" s="21">
        <v>1</v>
      </c>
      <c r="P33" s="21">
        <v>2</v>
      </c>
      <c r="Q33" s="21">
        <v>3</v>
      </c>
      <c r="R33" s="21">
        <v>4</v>
      </c>
      <c r="S33" s="21">
        <v>5</v>
      </c>
      <c r="T33" s="21">
        <v>6</v>
      </c>
    </row>
    <row r="34" spans="1:20" ht="73.5" customHeight="1" thickBot="1">
      <c r="A34" s="128"/>
      <c r="B34" s="129" t="s">
        <v>22</v>
      </c>
      <c r="C34" s="130"/>
      <c r="D34" s="130"/>
      <c r="E34" s="131"/>
      <c r="F34" s="58">
        <f>'別紙（2.0％超部分算定シート）'!J35</f>
        <v>0</v>
      </c>
      <c r="G34" s="59">
        <f>'別紙（2.0％超部分算定シート）'!K35</f>
        <v>0</v>
      </c>
      <c r="H34" s="58">
        <f>'別紙（2.0％超部分算定シート）'!L35</f>
        <v>0</v>
      </c>
      <c r="I34" s="129" t="s">
        <v>22</v>
      </c>
      <c r="J34" s="130"/>
      <c r="K34" s="130"/>
      <c r="L34" s="131"/>
      <c r="M34" s="60">
        <f>'別紙（2.0％超部分算定シート）'!M35</f>
        <v>0</v>
      </c>
      <c r="N34" s="8" t="s">
        <v>23</v>
      </c>
    </row>
    <row r="35" spans="1:20" ht="41.25" customHeight="1">
      <c r="A35" s="126"/>
      <c r="B35" s="51" t="s">
        <v>12</v>
      </c>
      <c r="C35" s="84"/>
      <c r="D35" s="77"/>
      <c r="E35" s="78"/>
      <c r="F35" s="77"/>
      <c r="G35" s="52" t="str">
        <f>IF(F35&gt;=D35,"○","×")</f>
        <v>○</v>
      </c>
      <c r="H35" s="53" t="e">
        <f>((C35*D35*E35)/C35)/E35</f>
        <v>#DIV/0!</v>
      </c>
      <c r="I35" s="51" t="s">
        <v>7</v>
      </c>
      <c r="J35" s="99">
        <f t="shared" ref="J35:J37" si="12">C35</f>
        <v>0</v>
      </c>
      <c r="K35" s="53">
        <f t="shared" ref="K35:K37" si="13">D35</f>
        <v>0</v>
      </c>
      <c r="L35" s="54">
        <f t="shared" ref="L35:L37" si="14">E35</f>
        <v>0</v>
      </c>
      <c r="M35" s="55">
        <f>J35*K35*L35</f>
        <v>0</v>
      </c>
      <c r="N35" s="8" t="s">
        <v>36</v>
      </c>
    </row>
    <row r="36" spans="1:20" ht="41.25" customHeight="1">
      <c r="A36" s="127"/>
      <c r="B36" s="10" t="s">
        <v>11</v>
      </c>
      <c r="C36" s="84"/>
      <c r="D36" s="77"/>
      <c r="E36" s="78"/>
      <c r="F36" s="77"/>
      <c r="G36" s="23" t="str">
        <f>IF(F36&gt;=D36,"○","×")</f>
        <v>○</v>
      </c>
      <c r="H36" s="11" t="e">
        <f>((C36*D36*E36)/C36)/E36</f>
        <v>#DIV/0!</v>
      </c>
      <c r="I36" s="10" t="s">
        <v>9</v>
      </c>
      <c r="J36" s="97">
        <f t="shared" si="12"/>
        <v>0</v>
      </c>
      <c r="K36" s="11">
        <f t="shared" si="13"/>
        <v>0</v>
      </c>
      <c r="L36" s="12">
        <f t="shared" si="14"/>
        <v>0</v>
      </c>
      <c r="M36" s="56">
        <f>J36*K36*L36</f>
        <v>0</v>
      </c>
      <c r="N36" s="8" t="s">
        <v>4</v>
      </c>
    </row>
    <row r="37" spans="1:20" s="22" customFormat="1" ht="41.25" customHeight="1">
      <c r="A37" s="127"/>
      <c r="B37" s="16" t="s">
        <v>13</v>
      </c>
      <c r="C37" s="85"/>
      <c r="D37" s="79"/>
      <c r="E37" s="80"/>
      <c r="F37" s="79"/>
      <c r="G37" s="18" t="e">
        <f>IF(F37&gt;=H37,"○","×")</f>
        <v>#DIV/0!</v>
      </c>
      <c r="H37" s="19" t="e">
        <f>(C37*D37)/C37/E37</f>
        <v>#DIV/0!</v>
      </c>
      <c r="I37" s="16" t="s">
        <v>10</v>
      </c>
      <c r="J37" s="98">
        <f t="shared" si="12"/>
        <v>0</v>
      </c>
      <c r="K37" s="19">
        <f t="shared" si="13"/>
        <v>0</v>
      </c>
      <c r="L37" s="17">
        <f t="shared" si="14"/>
        <v>0</v>
      </c>
      <c r="M37" s="57">
        <f>J37*K37</f>
        <v>0</v>
      </c>
      <c r="N37" s="20" t="s">
        <v>5</v>
      </c>
      <c r="O37" s="21">
        <v>1</v>
      </c>
      <c r="P37" s="21">
        <v>2</v>
      </c>
      <c r="Q37" s="21">
        <v>3</v>
      </c>
      <c r="R37" s="21">
        <v>4</v>
      </c>
      <c r="S37" s="21">
        <v>5</v>
      </c>
      <c r="T37" s="21">
        <v>6</v>
      </c>
    </row>
    <row r="38" spans="1:20" ht="73.5" customHeight="1" thickBot="1">
      <c r="A38" s="128"/>
      <c r="B38" s="129" t="s">
        <v>22</v>
      </c>
      <c r="C38" s="130"/>
      <c r="D38" s="130"/>
      <c r="E38" s="131"/>
      <c r="F38" s="58">
        <f>'別紙（2.0％超部分算定シート）'!J36</f>
        <v>0</v>
      </c>
      <c r="G38" s="59">
        <f>'別紙（2.0％超部分算定シート）'!K36</f>
        <v>0</v>
      </c>
      <c r="H38" s="58">
        <f>'別紙（2.0％超部分算定シート）'!L36</f>
        <v>0</v>
      </c>
      <c r="I38" s="129" t="s">
        <v>22</v>
      </c>
      <c r="J38" s="130"/>
      <c r="K38" s="130"/>
      <c r="L38" s="131"/>
      <c r="M38" s="60">
        <f>'別紙（2.0％超部分算定シート）'!M36</f>
        <v>0</v>
      </c>
      <c r="N38" s="8" t="s">
        <v>23</v>
      </c>
    </row>
    <row r="39" spans="1:20" ht="41.25" customHeight="1">
      <c r="A39" s="126"/>
      <c r="B39" s="51" t="s">
        <v>12</v>
      </c>
      <c r="C39" s="84"/>
      <c r="D39" s="77"/>
      <c r="E39" s="78"/>
      <c r="F39" s="77"/>
      <c r="G39" s="52" t="str">
        <f>IF(F39&gt;=D39,"○","×")</f>
        <v>○</v>
      </c>
      <c r="H39" s="53" t="e">
        <f>((C39*D39*E39)/C39)/E39</f>
        <v>#DIV/0!</v>
      </c>
      <c r="I39" s="51" t="s">
        <v>7</v>
      </c>
      <c r="J39" s="99">
        <f t="shared" ref="J39:J41" si="15">C39</f>
        <v>0</v>
      </c>
      <c r="K39" s="53">
        <f t="shared" ref="K39:K41" si="16">D39</f>
        <v>0</v>
      </c>
      <c r="L39" s="54">
        <f t="shared" ref="L39:L41" si="17">E39</f>
        <v>0</v>
      </c>
      <c r="M39" s="55">
        <f>J39*K39*L39</f>
        <v>0</v>
      </c>
      <c r="N39" s="8" t="s">
        <v>36</v>
      </c>
    </row>
    <row r="40" spans="1:20" ht="41.25" customHeight="1">
      <c r="A40" s="127"/>
      <c r="B40" s="10" t="s">
        <v>11</v>
      </c>
      <c r="C40" s="84"/>
      <c r="D40" s="77"/>
      <c r="E40" s="78"/>
      <c r="F40" s="77"/>
      <c r="G40" s="23" t="str">
        <f>IF(F40&gt;=D40,"○","×")</f>
        <v>○</v>
      </c>
      <c r="H40" s="11" t="e">
        <f>((C40*D40*E40)/C40)/E40</f>
        <v>#DIV/0!</v>
      </c>
      <c r="I40" s="10" t="s">
        <v>9</v>
      </c>
      <c r="J40" s="97">
        <f t="shared" si="15"/>
        <v>0</v>
      </c>
      <c r="K40" s="11">
        <f t="shared" si="16"/>
        <v>0</v>
      </c>
      <c r="L40" s="12">
        <f t="shared" si="17"/>
        <v>0</v>
      </c>
      <c r="M40" s="56">
        <f>J40*K40*L40</f>
        <v>0</v>
      </c>
      <c r="N40" s="8" t="s">
        <v>4</v>
      </c>
    </row>
    <row r="41" spans="1:20" s="22" customFormat="1" ht="41.25" customHeight="1">
      <c r="A41" s="127"/>
      <c r="B41" s="16" t="s">
        <v>13</v>
      </c>
      <c r="C41" s="85"/>
      <c r="D41" s="79"/>
      <c r="E41" s="80"/>
      <c r="F41" s="79"/>
      <c r="G41" s="18" t="e">
        <f>IF(F41&gt;=H41,"○","×")</f>
        <v>#DIV/0!</v>
      </c>
      <c r="H41" s="19" t="e">
        <f>(C41*D41)/C41/E41</f>
        <v>#DIV/0!</v>
      </c>
      <c r="I41" s="16" t="s">
        <v>10</v>
      </c>
      <c r="J41" s="98">
        <f t="shared" si="15"/>
        <v>0</v>
      </c>
      <c r="K41" s="19">
        <f t="shared" si="16"/>
        <v>0</v>
      </c>
      <c r="L41" s="17">
        <f t="shared" si="17"/>
        <v>0</v>
      </c>
      <c r="M41" s="57">
        <f>J41*K41</f>
        <v>0</v>
      </c>
      <c r="N41" s="20" t="s">
        <v>5</v>
      </c>
      <c r="O41" s="21">
        <v>1</v>
      </c>
      <c r="P41" s="21">
        <v>2</v>
      </c>
      <c r="Q41" s="21">
        <v>3</v>
      </c>
      <c r="R41" s="21">
        <v>4</v>
      </c>
      <c r="S41" s="21">
        <v>5</v>
      </c>
      <c r="T41" s="21">
        <v>6</v>
      </c>
    </row>
    <row r="42" spans="1:20" ht="73.5" customHeight="1" thickBot="1">
      <c r="A42" s="128"/>
      <c r="B42" s="129" t="s">
        <v>22</v>
      </c>
      <c r="C42" s="130"/>
      <c r="D42" s="130"/>
      <c r="E42" s="131"/>
      <c r="F42" s="58">
        <f>'別紙（2.0％超部分算定シート）'!J43</f>
        <v>0</v>
      </c>
      <c r="G42" s="59">
        <f>'別紙（2.0％超部分算定シート）'!K43</f>
        <v>0</v>
      </c>
      <c r="H42" s="58">
        <f>'別紙（2.0％超部分算定シート）'!L43</f>
        <v>0</v>
      </c>
      <c r="I42" s="129" t="s">
        <v>22</v>
      </c>
      <c r="J42" s="130"/>
      <c r="K42" s="130"/>
      <c r="L42" s="131"/>
      <c r="M42" s="60">
        <f>'別紙（2.0％超部分算定シート）'!M43</f>
        <v>0</v>
      </c>
      <c r="N42" s="8" t="s">
        <v>23</v>
      </c>
    </row>
    <row r="43" spans="1:20" ht="41.25" customHeight="1">
      <c r="A43" s="126"/>
      <c r="B43" s="47" t="s">
        <v>12</v>
      </c>
      <c r="C43" s="84"/>
      <c r="D43" s="77"/>
      <c r="E43" s="78"/>
      <c r="F43" s="77"/>
      <c r="G43" s="48" t="str">
        <f>IF(F43&gt;=D43,"○","×")</f>
        <v>○</v>
      </c>
      <c r="H43" s="49" t="e">
        <f>((C43*D43*E43)/C43)/E43</f>
        <v>#DIV/0!</v>
      </c>
      <c r="I43" s="47" t="s">
        <v>7</v>
      </c>
      <c r="J43" s="99">
        <f t="shared" ref="J43:J45" si="18">C43</f>
        <v>0</v>
      </c>
      <c r="K43" s="49">
        <f t="shared" ref="K43:K45" si="19">D43</f>
        <v>0</v>
      </c>
      <c r="L43" s="50">
        <f t="shared" ref="L43:L45" si="20">E43</f>
        <v>0</v>
      </c>
      <c r="M43" s="49">
        <f>J43*K43*L43</f>
        <v>0</v>
      </c>
      <c r="N43" s="8" t="s">
        <v>36</v>
      </c>
    </row>
    <row r="44" spans="1:20" ht="41.25" customHeight="1">
      <c r="A44" s="127"/>
      <c r="B44" s="10" t="s">
        <v>11</v>
      </c>
      <c r="C44" s="84"/>
      <c r="D44" s="77"/>
      <c r="E44" s="78"/>
      <c r="F44" s="77"/>
      <c r="G44" s="23" t="str">
        <f>IF(F44&gt;=D44,"○","×")</f>
        <v>○</v>
      </c>
      <c r="H44" s="11" t="e">
        <f>((C44*D44*E44)/C44)/E44</f>
        <v>#DIV/0!</v>
      </c>
      <c r="I44" s="10" t="s">
        <v>9</v>
      </c>
      <c r="J44" s="97">
        <f t="shared" si="18"/>
        <v>0</v>
      </c>
      <c r="K44" s="11">
        <f t="shared" si="19"/>
        <v>0</v>
      </c>
      <c r="L44" s="12">
        <f t="shared" si="20"/>
        <v>0</v>
      </c>
      <c r="M44" s="11">
        <f>J44*K44*L44</f>
        <v>0</v>
      </c>
      <c r="N44" s="8" t="s">
        <v>4</v>
      </c>
    </row>
    <row r="45" spans="1:20" s="22" customFormat="1" ht="41.25" customHeight="1">
      <c r="A45" s="127"/>
      <c r="B45" s="16" t="s">
        <v>13</v>
      </c>
      <c r="C45" s="85"/>
      <c r="D45" s="79"/>
      <c r="E45" s="80"/>
      <c r="F45" s="79"/>
      <c r="G45" s="18" t="e">
        <f>IF(F45&gt;=H45,"○","×")</f>
        <v>#DIV/0!</v>
      </c>
      <c r="H45" s="19" t="e">
        <f>(C45*D45)/C45/E45</f>
        <v>#DIV/0!</v>
      </c>
      <c r="I45" s="16" t="s">
        <v>10</v>
      </c>
      <c r="J45" s="98">
        <f t="shared" si="18"/>
        <v>0</v>
      </c>
      <c r="K45" s="19">
        <f t="shared" si="19"/>
        <v>0</v>
      </c>
      <c r="L45" s="17">
        <f t="shared" si="20"/>
        <v>0</v>
      </c>
      <c r="M45" s="19">
        <f>J45*K45</f>
        <v>0</v>
      </c>
      <c r="N45" s="20" t="s">
        <v>5</v>
      </c>
      <c r="O45" s="21">
        <v>1</v>
      </c>
      <c r="P45" s="21">
        <v>2</v>
      </c>
      <c r="Q45" s="21">
        <v>3</v>
      </c>
      <c r="R45" s="21">
        <v>4</v>
      </c>
      <c r="S45" s="21">
        <v>5</v>
      </c>
      <c r="T45" s="21">
        <v>6</v>
      </c>
    </row>
    <row r="46" spans="1:20" ht="73.5" customHeight="1" thickBot="1">
      <c r="A46" s="128"/>
      <c r="B46" s="129" t="s">
        <v>22</v>
      </c>
      <c r="C46" s="130"/>
      <c r="D46" s="130"/>
      <c r="E46" s="131"/>
      <c r="F46" s="58">
        <f>'別紙（2.0％超部分算定シート）'!J44</f>
        <v>0</v>
      </c>
      <c r="G46" s="24">
        <f>'別紙（2.0％超部分算定シート）'!K44</f>
        <v>0</v>
      </c>
      <c r="H46" s="11">
        <f>'別紙（2.0％超部分算定シート）'!L44</f>
        <v>0</v>
      </c>
      <c r="I46" s="132" t="s">
        <v>22</v>
      </c>
      <c r="J46" s="133"/>
      <c r="K46" s="133"/>
      <c r="L46" s="134"/>
      <c r="M46" s="11">
        <f>'別紙（2.0％超部分算定シート）'!M44</f>
        <v>0</v>
      </c>
      <c r="N46" s="8" t="s">
        <v>23</v>
      </c>
    </row>
    <row r="47" spans="1:20" ht="41.25" customHeight="1">
      <c r="A47" s="126"/>
      <c r="B47" s="47" t="s">
        <v>12</v>
      </c>
      <c r="C47" s="86"/>
      <c r="D47" s="82"/>
      <c r="E47" s="81"/>
      <c r="F47" s="82"/>
      <c r="G47" s="52" t="str">
        <f>IF(F47&gt;=D47,"○","×")</f>
        <v>○</v>
      </c>
      <c r="H47" s="53" t="e">
        <f>((C47*D47*E47)/C47)/E47</f>
        <v>#DIV/0!</v>
      </c>
      <c r="I47" s="51" t="s">
        <v>7</v>
      </c>
      <c r="J47" s="99">
        <f t="shared" ref="J47:J49" si="21">C47</f>
        <v>0</v>
      </c>
      <c r="K47" s="53">
        <f t="shared" ref="K47:K49" si="22">D47</f>
        <v>0</v>
      </c>
      <c r="L47" s="54">
        <f t="shared" ref="L47:L49" si="23">E47</f>
        <v>0</v>
      </c>
      <c r="M47" s="55">
        <f>J47*K47*L47</f>
        <v>0</v>
      </c>
      <c r="N47" s="8" t="s">
        <v>36</v>
      </c>
    </row>
    <row r="48" spans="1:20" ht="41.25" customHeight="1">
      <c r="A48" s="127"/>
      <c r="B48" s="10" t="s">
        <v>11</v>
      </c>
      <c r="C48" s="84"/>
      <c r="D48" s="77"/>
      <c r="E48" s="78"/>
      <c r="F48" s="77"/>
      <c r="G48" s="23" t="str">
        <f>IF(F48&gt;=D48,"○","×")</f>
        <v>○</v>
      </c>
      <c r="H48" s="11" t="e">
        <f>((C48*D48*E48)/C48)/E48</f>
        <v>#DIV/0!</v>
      </c>
      <c r="I48" s="10" t="s">
        <v>9</v>
      </c>
      <c r="J48" s="97">
        <f t="shared" si="21"/>
        <v>0</v>
      </c>
      <c r="K48" s="11">
        <f t="shared" si="22"/>
        <v>0</v>
      </c>
      <c r="L48" s="12">
        <f t="shared" si="23"/>
        <v>0</v>
      </c>
      <c r="M48" s="56">
        <f>J48*K48*L48</f>
        <v>0</v>
      </c>
      <c r="N48" s="8" t="s">
        <v>4</v>
      </c>
    </row>
    <row r="49" spans="1:20" s="22" customFormat="1" ht="41.25" customHeight="1">
      <c r="A49" s="127"/>
      <c r="B49" s="16" t="s">
        <v>13</v>
      </c>
      <c r="C49" s="85"/>
      <c r="D49" s="79"/>
      <c r="E49" s="80"/>
      <c r="F49" s="79"/>
      <c r="G49" s="18" t="e">
        <f>IF(F49&gt;=H49,"○","×")</f>
        <v>#DIV/0!</v>
      </c>
      <c r="H49" s="19" t="e">
        <f>(C49*D49)/C49/E49</f>
        <v>#DIV/0!</v>
      </c>
      <c r="I49" s="16" t="s">
        <v>10</v>
      </c>
      <c r="J49" s="98">
        <f t="shared" si="21"/>
        <v>0</v>
      </c>
      <c r="K49" s="19">
        <f t="shared" si="22"/>
        <v>0</v>
      </c>
      <c r="L49" s="17">
        <f t="shared" si="23"/>
        <v>0</v>
      </c>
      <c r="M49" s="57">
        <f>J49*K49</f>
        <v>0</v>
      </c>
      <c r="N49" s="20" t="s">
        <v>5</v>
      </c>
      <c r="O49" s="21">
        <v>1</v>
      </c>
      <c r="P49" s="21">
        <v>2</v>
      </c>
      <c r="Q49" s="21">
        <v>3</v>
      </c>
      <c r="R49" s="21">
        <v>4</v>
      </c>
      <c r="S49" s="21">
        <v>5</v>
      </c>
      <c r="T49" s="21">
        <v>6</v>
      </c>
    </row>
    <row r="50" spans="1:20" ht="73.5" customHeight="1" thickBot="1">
      <c r="A50" s="128"/>
      <c r="B50" s="129" t="s">
        <v>22</v>
      </c>
      <c r="C50" s="130"/>
      <c r="D50" s="130"/>
      <c r="E50" s="131"/>
      <c r="F50" s="58">
        <f>'別紙（2.0％超部分算定シート）'!J51</f>
        <v>0</v>
      </c>
      <c r="G50" s="59">
        <f>'別紙（2.0％超部分算定シート）'!K51</f>
        <v>0</v>
      </c>
      <c r="H50" s="58">
        <f>'別紙（2.0％超部分算定シート）'!L51</f>
        <v>0</v>
      </c>
      <c r="I50" s="129" t="s">
        <v>22</v>
      </c>
      <c r="J50" s="130"/>
      <c r="K50" s="130"/>
      <c r="L50" s="131"/>
      <c r="M50" s="60">
        <f>'別紙（2.0％超部分算定シート）'!M51</f>
        <v>0</v>
      </c>
      <c r="N50" s="8" t="s">
        <v>23</v>
      </c>
    </row>
    <row r="51" spans="1:20" ht="41.25" customHeight="1">
      <c r="A51" s="126"/>
      <c r="B51" s="47" t="s">
        <v>12</v>
      </c>
      <c r="C51" s="84"/>
      <c r="D51" s="77"/>
      <c r="E51" s="78"/>
      <c r="F51" s="77"/>
      <c r="G51" s="48" t="str">
        <f>IF(F51&gt;=D51,"○","×")</f>
        <v>○</v>
      </c>
      <c r="H51" s="49" t="e">
        <f>((C51*D51*E51)/C51)/E51</f>
        <v>#DIV/0!</v>
      </c>
      <c r="I51" s="47" t="s">
        <v>7</v>
      </c>
      <c r="J51" s="99">
        <f t="shared" ref="J51:J53" si="24">C51</f>
        <v>0</v>
      </c>
      <c r="K51" s="49">
        <f t="shared" ref="K51:K53" si="25">D51</f>
        <v>0</v>
      </c>
      <c r="L51" s="50">
        <f t="shared" ref="L51:L53" si="26">E51</f>
        <v>0</v>
      </c>
      <c r="M51" s="49">
        <f>J51*K51*L51</f>
        <v>0</v>
      </c>
      <c r="N51" s="8" t="s">
        <v>36</v>
      </c>
    </row>
    <row r="52" spans="1:20" ht="41.25" customHeight="1">
      <c r="A52" s="127"/>
      <c r="B52" s="10" t="s">
        <v>11</v>
      </c>
      <c r="C52" s="84"/>
      <c r="D52" s="77"/>
      <c r="E52" s="78"/>
      <c r="F52" s="77"/>
      <c r="G52" s="23" t="str">
        <f>IF(F52&gt;=D52,"○","×")</f>
        <v>○</v>
      </c>
      <c r="H52" s="11" t="e">
        <f>((C52*D52*E52)/C52)/E52</f>
        <v>#DIV/0!</v>
      </c>
      <c r="I52" s="10" t="s">
        <v>9</v>
      </c>
      <c r="J52" s="97">
        <f t="shared" si="24"/>
        <v>0</v>
      </c>
      <c r="K52" s="11">
        <f t="shared" si="25"/>
        <v>0</v>
      </c>
      <c r="L52" s="12">
        <f t="shared" si="26"/>
        <v>0</v>
      </c>
      <c r="M52" s="11">
        <f>J52*K52*L52</f>
        <v>0</v>
      </c>
      <c r="N52" s="8" t="s">
        <v>4</v>
      </c>
    </row>
    <row r="53" spans="1:20" s="22" customFormat="1" ht="41.25" customHeight="1">
      <c r="A53" s="127"/>
      <c r="B53" s="16" t="s">
        <v>13</v>
      </c>
      <c r="C53" s="85"/>
      <c r="D53" s="79"/>
      <c r="E53" s="80"/>
      <c r="F53" s="79"/>
      <c r="G53" s="18" t="e">
        <f>IF(F53&gt;=H53,"○","×")</f>
        <v>#DIV/0!</v>
      </c>
      <c r="H53" s="19" t="e">
        <f>(C53*D53)/C53/E53</f>
        <v>#DIV/0!</v>
      </c>
      <c r="I53" s="16" t="s">
        <v>10</v>
      </c>
      <c r="J53" s="98">
        <f t="shared" si="24"/>
        <v>0</v>
      </c>
      <c r="K53" s="19">
        <f t="shared" si="25"/>
        <v>0</v>
      </c>
      <c r="L53" s="17">
        <f t="shared" si="26"/>
        <v>0</v>
      </c>
      <c r="M53" s="19">
        <f>J53*K53</f>
        <v>0</v>
      </c>
      <c r="N53" s="20" t="s">
        <v>5</v>
      </c>
      <c r="O53" s="21">
        <v>1</v>
      </c>
      <c r="P53" s="21">
        <v>2</v>
      </c>
      <c r="Q53" s="21">
        <v>3</v>
      </c>
      <c r="R53" s="21">
        <v>4</v>
      </c>
      <c r="S53" s="21">
        <v>5</v>
      </c>
      <c r="T53" s="21">
        <v>6</v>
      </c>
    </row>
    <row r="54" spans="1:20" ht="73.5" customHeight="1" thickBot="1">
      <c r="A54" s="128"/>
      <c r="B54" s="129" t="s">
        <v>22</v>
      </c>
      <c r="C54" s="130"/>
      <c r="D54" s="130"/>
      <c r="E54" s="131"/>
      <c r="F54" s="58">
        <f>'別紙（2.0％超部分算定シート）'!J52</f>
        <v>0</v>
      </c>
      <c r="G54" s="24">
        <f>'別紙（2.0％超部分算定シート）'!K52</f>
        <v>0</v>
      </c>
      <c r="H54" s="11">
        <f>'別紙（2.0％超部分算定シート）'!L52</f>
        <v>0</v>
      </c>
      <c r="I54" s="132" t="s">
        <v>22</v>
      </c>
      <c r="J54" s="133"/>
      <c r="K54" s="133"/>
      <c r="L54" s="134"/>
      <c r="M54" s="11">
        <f>'別紙（2.0％超部分算定シート）'!M52</f>
        <v>0</v>
      </c>
      <c r="N54" s="8" t="s">
        <v>23</v>
      </c>
    </row>
    <row r="55" spans="1:20" ht="41.25" customHeight="1">
      <c r="A55" s="126"/>
      <c r="B55" s="47" t="s">
        <v>12</v>
      </c>
      <c r="C55" s="86"/>
      <c r="D55" s="82"/>
      <c r="E55" s="81"/>
      <c r="F55" s="82"/>
      <c r="G55" s="52" t="str">
        <f>IF(F55&gt;=D55,"○","×")</f>
        <v>○</v>
      </c>
      <c r="H55" s="53" t="e">
        <f>((C55*D55*E55)/C55)/E55</f>
        <v>#DIV/0!</v>
      </c>
      <c r="I55" s="51" t="s">
        <v>7</v>
      </c>
      <c r="J55" s="99">
        <f t="shared" ref="J55:J57" si="27">C55</f>
        <v>0</v>
      </c>
      <c r="K55" s="53">
        <f t="shared" ref="K55:K57" si="28">D55</f>
        <v>0</v>
      </c>
      <c r="L55" s="54">
        <f t="shared" ref="L55:L57" si="29">E55</f>
        <v>0</v>
      </c>
      <c r="M55" s="55">
        <f>J55*K55*L55</f>
        <v>0</v>
      </c>
      <c r="N55" s="8" t="s">
        <v>36</v>
      </c>
    </row>
    <row r="56" spans="1:20" ht="41.25" customHeight="1">
      <c r="A56" s="127"/>
      <c r="B56" s="10" t="s">
        <v>11</v>
      </c>
      <c r="C56" s="84"/>
      <c r="D56" s="77"/>
      <c r="E56" s="78"/>
      <c r="F56" s="77"/>
      <c r="G56" s="23" t="str">
        <f>IF(F56&gt;=D56,"○","×")</f>
        <v>○</v>
      </c>
      <c r="H56" s="11" t="e">
        <f>((C56*D56*E56)/C56)/E56</f>
        <v>#DIV/0!</v>
      </c>
      <c r="I56" s="10" t="s">
        <v>9</v>
      </c>
      <c r="J56" s="97">
        <f t="shared" si="27"/>
        <v>0</v>
      </c>
      <c r="K56" s="11">
        <f t="shared" si="28"/>
        <v>0</v>
      </c>
      <c r="L56" s="12">
        <f t="shared" si="29"/>
        <v>0</v>
      </c>
      <c r="M56" s="56">
        <f>J56*K56*L56</f>
        <v>0</v>
      </c>
      <c r="N56" s="8" t="s">
        <v>4</v>
      </c>
    </row>
    <row r="57" spans="1:20" s="22" customFormat="1" ht="41.25" customHeight="1">
      <c r="A57" s="127"/>
      <c r="B57" s="16" t="s">
        <v>13</v>
      </c>
      <c r="C57" s="85"/>
      <c r="D57" s="79"/>
      <c r="E57" s="80"/>
      <c r="F57" s="79"/>
      <c r="G57" s="18" t="e">
        <f>IF(F57&gt;=H57,"○","×")</f>
        <v>#DIV/0!</v>
      </c>
      <c r="H57" s="19" t="e">
        <f>(C57*D57)/C57/E57</f>
        <v>#DIV/0!</v>
      </c>
      <c r="I57" s="16" t="s">
        <v>10</v>
      </c>
      <c r="J57" s="98">
        <f t="shared" si="27"/>
        <v>0</v>
      </c>
      <c r="K57" s="19">
        <f t="shared" si="28"/>
        <v>0</v>
      </c>
      <c r="L57" s="17">
        <f t="shared" si="29"/>
        <v>0</v>
      </c>
      <c r="M57" s="57">
        <f>J57*K57</f>
        <v>0</v>
      </c>
      <c r="N57" s="20" t="s">
        <v>5</v>
      </c>
      <c r="O57" s="21">
        <v>1</v>
      </c>
      <c r="P57" s="21">
        <v>2</v>
      </c>
      <c r="Q57" s="21">
        <v>3</v>
      </c>
      <c r="R57" s="21">
        <v>4</v>
      </c>
      <c r="S57" s="21">
        <v>5</v>
      </c>
      <c r="T57" s="21">
        <v>6</v>
      </c>
    </row>
    <row r="58" spans="1:20" ht="73.5" customHeight="1" thickBot="1">
      <c r="A58" s="128"/>
      <c r="B58" s="129" t="s">
        <v>22</v>
      </c>
      <c r="C58" s="130"/>
      <c r="D58" s="130"/>
      <c r="E58" s="131"/>
      <c r="F58" s="58">
        <f>'別紙（2.0％超部分算定シート）'!J59</f>
        <v>0</v>
      </c>
      <c r="G58" s="59">
        <f>'別紙（2.0％超部分算定シート）'!K59</f>
        <v>0</v>
      </c>
      <c r="H58" s="58">
        <f>'別紙（2.0％超部分算定シート）'!L59</f>
        <v>0</v>
      </c>
      <c r="I58" s="129" t="s">
        <v>22</v>
      </c>
      <c r="J58" s="130"/>
      <c r="K58" s="130"/>
      <c r="L58" s="131"/>
      <c r="M58" s="60">
        <f>'別紙（2.0％超部分算定シート）'!M59</f>
        <v>0</v>
      </c>
      <c r="N58" s="8" t="s">
        <v>23</v>
      </c>
    </row>
    <row r="59" spans="1:20" ht="41.25" customHeight="1">
      <c r="A59" s="126"/>
      <c r="B59" s="51" t="s">
        <v>12</v>
      </c>
      <c r="C59" s="84"/>
      <c r="D59" s="77"/>
      <c r="E59" s="78"/>
      <c r="F59" s="77"/>
      <c r="G59" s="52" t="str">
        <f>IF(F59&gt;=D59,"○","×")</f>
        <v>○</v>
      </c>
      <c r="H59" s="53" t="e">
        <f>((C59*D59*E59)/C59)/E59</f>
        <v>#DIV/0!</v>
      </c>
      <c r="I59" s="51" t="s">
        <v>7</v>
      </c>
      <c r="J59" s="99">
        <f t="shared" ref="J59:J61" si="30">C59</f>
        <v>0</v>
      </c>
      <c r="K59" s="53">
        <f t="shared" ref="K59:K61" si="31">D59</f>
        <v>0</v>
      </c>
      <c r="L59" s="54">
        <f t="shared" ref="L59:L61" si="32">E59</f>
        <v>0</v>
      </c>
      <c r="M59" s="55">
        <f>J59*K59*L59</f>
        <v>0</v>
      </c>
      <c r="N59" s="8" t="s">
        <v>36</v>
      </c>
    </row>
    <row r="60" spans="1:20" ht="41.25" customHeight="1">
      <c r="A60" s="127"/>
      <c r="B60" s="10" t="s">
        <v>11</v>
      </c>
      <c r="C60" s="84"/>
      <c r="D60" s="77"/>
      <c r="E60" s="78"/>
      <c r="F60" s="77"/>
      <c r="G60" s="23" t="str">
        <f>IF(F60&gt;=D60,"○","×")</f>
        <v>○</v>
      </c>
      <c r="H60" s="11" t="e">
        <f>((C60*D60*E60)/C60)/E60</f>
        <v>#DIV/0!</v>
      </c>
      <c r="I60" s="10" t="s">
        <v>9</v>
      </c>
      <c r="J60" s="97">
        <f t="shared" si="30"/>
        <v>0</v>
      </c>
      <c r="K60" s="11">
        <f t="shared" si="31"/>
        <v>0</v>
      </c>
      <c r="L60" s="12">
        <f t="shared" si="32"/>
        <v>0</v>
      </c>
      <c r="M60" s="56">
        <f>J60*K60*L60</f>
        <v>0</v>
      </c>
      <c r="N60" s="8" t="s">
        <v>4</v>
      </c>
    </row>
    <row r="61" spans="1:20" s="22" customFormat="1" ht="41.25" customHeight="1">
      <c r="A61" s="127"/>
      <c r="B61" s="16" t="s">
        <v>13</v>
      </c>
      <c r="C61" s="85"/>
      <c r="D61" s="79"/>
      <c r="E61" s="80"/>
      <c r="F61" s="79"/>
      <c r="G61" s="18" t="e">
        <f>IF(F61&gt;=H61,"○","×")</f>
        <v>#DIV/0!</v>
      </c>
      <c r="H61" s="19" t="e">
        <f>(C61*D61)/C61/E61</f>
        <v>#DIV/0!</v>
      </c>
      <c r="I61" s="16" t="s">
        <v>10</v>
      </c>
      <c r="J61" s="98">
        <f t="shared" si="30"/>
        <v>0</v>
      </c>
      <c r="K61" s="19">
        <f t="shared" si="31"/>
        <v>0</v>
      </c>
      <c r="L61" s="17">
        <f t="shared" si="32"/>
        <v>0</v>
      </c>
      <c r="M61" s="57">
        <f>J61*K61</f>
        <v>0</v>
      </c>
      <c r="N61" s="20" t="s">
        <v>5</v>
      </c>
      <c r="O61" s="21">
        <v>1</v>
      </c>
      <c r="P61" s="21">
        <v>2</v>
      </c>
      <c r="Q61" s="21">
        <v>3</v>
      </c>
      <c r="R61" s="21">
        <v>4</v>
      </c>
      <c r="S61" s="21">
        <v>5</v>
      </c>
      <c r="T61" s="21">
        <v>6</v>
      </c>
    </row>
    <row r="62" spans="1:20" ht="73.5" customHeight="1" thickBot="1">
      <c r="A62" s="128"/>
      <c r="B62" s="129" t="s">
        <v>22</v>
      </c>
      <c r="C62" s="130"/>
      <c r="D62" s="130"/>
      <c r="E62" s="131"/>
      <c r="F62" s="58">
        <f>'別紙（2.0％超部分算定シート）'!J60</f>
        <v>0</v>
      </c>
      <c r="G62" s="59">
        <f>'別紙（2.0％超部分算定シート）'!K60</f>
        <v>0</v>
      </c>
      <c r="H62" s="58">
        <f>'別紙（2.0％超部分算定シート）'!L60</f>
        <v>0</v>
      </c>
      <c r="I62" s="129" t="s">
        <v>22</v>
      </c>
      <c r="J62" s="130"/>
      <c r="K62" s="130"/>
      <c r="L62" s="131"/>
      <c r="M62" s="60">
        <f>'別紙（2.0％超部分算定シート）'!M60</f>
        <v>0</v>
      </c>
      <c r="N62" s="8" t="s">
        <v>23</v>
      </c>
    </row>
    <row r="63" spans="1:20" ht="41.25" customHeight="1">
      <c r="A63" s="126"/>
      <c r="B63" s="51" t="s">
        <v>12</v>
      </c>
      <c r="C63" s="84"/>
      <c r="D63" s="77"/>
      <c r="E63" s="78"/>
      <c r="F63" s="77"/>
      <c r="G63" s="52" t="str">
        <f>IF(F63&gt;=D63,"○","×")</f>
        <v>○</v>
      </c>
      <c r="H63" s="53" t="e">
        <f>((C63*D63*E63)/C63)/E63</f>
        <v>#DIV/0!</v>
      </c>
      <c r="I63" s="51" t="s">
        <v>7</v>
      </c>
      <c r="J63" s="99">
        <f t="shared" ref="J63:J65" si="33">C63</f>
        <v>0</v>
      </c>
      <c r="K63" s="53">
        <f t="shared" ref="K63:K65" si="34">D63</f>
        <v>0</v>
      </c>
      <c r="L63" s="54">
        <f t="shared" ref="L63:L65" si="35">E63</f>
        <v>0</v>
      </c>
      <c r="M63" s="55">
        <f>J63*K63*L63</f>
        <v>0</v>
      </c>
      <c r="N63" s="8" t="s">
        <v>36</v>
      </c>
    </row>
    <row r="64" spans="1:20" ht="41.25" customHeight="1">
      <c r="A64" s="127"/>
      <c r="B64" s="10" t="s">
        <v>11</v>
      </c>
      <c r="C64" s="84"/>
      <c r="D64" s="77"/>
      <c r="E64" s="78"/>
      <c r="F64" s="77"/>
      <c r="G64" s="23" t="str">
        <f>IF(F64&gt;=D64,"○","×")</f>
        <v>○</v>
      </c>
      <c r="H64" s="11" t="e">
        <f>((C64*D64*E64)/C64)/E64</f>
        <v>#DIV/0!</v>
      </c>
      <c r="I64" s="10" t="s">
        <v>9</v>
      </c>
      <c r="J64" s="97">
        <f t="shared" si="33"/>
        <v>0</v>
      </c>
      <c r="K64" s="11">
        <f t="shared" si="34"/>
        <v>0</v>
      </c>
      <c r="L64" s="12">
        <f t="shared" si="35"/>
        <v>0</v>
      </c>
      <c r="M64" s="56">
        <f>J64*K64*L64</f>
        <v>0</v>
      </c>
      <c r="N64" s="8" t="s">
        <v>4</v>
      </c>
    </row>
    <row r="65" spans="1:20" s="22" customFormat="1" ht="41.25" customHeight="1">
      <c r="A65" s="127"/>
      <c r="B65" s="16" t="s">
        <v>13</v>
      </c>
      <c r="C65" s="85"/>
      <c r="D65" s="79"/>
      <c r="E65" s="80"/>
      <c r="F65" s="79"/>
      <c r="G65" s="18" t="e">
        <f>IF(F65&gt;=H65,"○","×")</f>
        <v>#DIV/0!</v>
      </c>
      <c r="H65" s="19" t="e">
        <f>(C65*D65)/C65/E65</f>
        <v>#DIV/0!</v>
      </c>
      <c r="I65" s="16" t="s">
        <v>10</v>
      </c>
      <c r="J65" s="98">
        <f t="shared" si="33"/>
        <v>0</v>
      </c>
      <c r="K65" s="19">
        <f t="shared" si="34"/>
        <v>0</v>
      </c>
      <c r="L65" s="17">
        <f t="shared" si="35"/>
        <v>0</v>
      </c>
      <c r="M65" s="57">
        <f>J65*K65</f>
        <v>0</v>
      </c>
      <c r="N65" s="20" t="s">
        <v>5</v>
      </c>
      <c r="O65" s="21">
        <v>1</v>
      </c>
      <c r="P65" s="21">
        <v>2</v>
      </c>
      <c r="Q65" s="21">
        <v>3</v>
      </c>
      <c r="R65" s="21">
        <v>4</v>
      </c>
      <c r="S65" s="21">
        <v>5</v>
      </c>
      <c r="T65" s="21">
        <v>6</v>
      </c>
    </row>
    <row r="66" spans="1:20" ht="73.5" customHeight="1" thickBot="1">
      <c r="A66" s="128"/>
      <c r="B66" s="129" t="s">
        <v>22</v>
      </c>
      <c r="C66" s="130"/>
      <c r="D66" s="130"/>
      <c r="E66" s="131"/>
      <c r="F66" s="58">
        <f>'別紙（2.0％超部分算定シート）'!J64</f>
        <v>0</v>
      </c>
      <c r="G66" s="59">
        <f>'別紙（2.0％超部分算定シート）'!K64</f>
        <v>0</v>
      </c>
      <c r="H66" s="58">
        <f>'別紙（2.0％超部分算定シート）'!L64</f>
        <v>0</v>
      </c>
      <c r="I66" s="129" t="s">
        <v>22</v>
      </c>
      <c r="J66" s="130"/>
      <c r="K66" s="130"/>
      <c r="L66" s="131"/>
      <c r="M66" s="60">
        <f>'別紙（2.0％超部分算定シート）'!M64</f>
        <v>0</v>
      </c>
      <c r="N66" s="8" t="s">
        <v>23</v>
      </c>
    </row>
    <row r="67" spans="1:20" ht="41.25" customHeight="1">
      <c r="A67" s="126"/>
      <c r="B67" s="51" t="s">
        <v>12</v>
      </c>
      <c r="C67" s="84"/>
      <c r="D67" s="77"/>
      <c r="E67" s="78"/>
      <c r="F67" s="77"/>
      <c r="G67" s="52" t="str">
        <f>IF(F67&gt;=D67,"○","×")</f>
        <v>○</v>
      </c>
      <c r="H67" s="53" t="e">
        <f>((C67*D67*E67)/C67)/E67</f>
        <v>#DIV/0!</v>
      </c>
      <c r="I67" s="51" t="s">
        <v>7</v>
      </c>
      <c r="J67" s="99">
        <f t="shared" ref="J67:J69" si="36">C67</f>
        <v>0</v>
      </c>
      <c r="K67" s="53">
        <f t="shared" ref="K67:K69" si="37">D67</f>
        <v>0</v>
      </c>
      <c r="L67" s="54">
        <f t="shared" ref="L67:L69" si="38">E67</f>
        <v>0</v>
      </c>
      <c r="M67" s="55">
        <f>J67*K67*L67</f>
        <v>0</v>
      </c>
      <c r="N67" s="8" t="s">
        <v>36</v>
      </c>
    </row>
    <row r="68" spans="1:20" ht="41.25" customHeight="1">
      <c r="A68" s="127"/>
      <c r="B68" s="10" t="s">
        <v>11</v>
      </c>
      <c r="C68" s="84"/>
      <c r="D68" s="77"/>
      <c r="E68" s="78"/>
      <c r="F68" s="77"/>
      <c r="G68" s="23" t="str">
        <f>IF(F68&gt;=D68,"○","×")</f>
        <v>○</v>
      </c>
      <c r="H68" s="11" t="e">
        <f>((C68*D68*E68)/C68)/E68</f>
        <v>#DIV/0!</v>
      </c>
      <c r="I68" s="10" t="s">
        <v>9</v>
      </c>
      <c r="J68" s="97">
        <f t="shared" si="36"/>
        <v>0</v>
      </c>
      <c r="K68" s="11">
        <f t="shared" si="37"/>
        <v>0</v>
      </c>
      <c r="L68" s="12">
        <f t="shared" si="38"/>
        <v>0</v>
      </c>
      <c r="M68" s="56">
        <f>J68*K68*L68</f>
        <v>0</v>
      </c>
      <c r="N68" s="8" t="s">
        <v>4</v>
      </c>
    </row>
    <row r="69" spans="1:20" s="22" customFormat="1" ht="41.25" customHeight="1">
      <c r="A69" s="127"/>
      <c r="B69" s="16" t="s">
        <v>13</v>
      </c>
      <c r="C69" s="85"/>
      <c r="D69" s="79"/>
      <c r="E69" s="80"/>
      <c r="F69" s="79"/>
      <c r="G69" s="18" t="e">
        <f>IF(F69&gt;=H69,"○","×")</f>
        <v>#DIV/0!</v>
      </c>
      <c r="H69" s="19" t="e">
        <f>(C69*D69)/C69/E69</f>
        <v>#DIV/0!</v>
      </c>
      <c r="I69" s="16" t="s">
        <v>10</v>
      </c>
      <c r="J69" s="98">
        <f t="shared" si="36"/>
        <v>0</v>
      </c>
      <c r="K69" s="19">
        <f t="shared" si="37"/>
        <v>0</v>
      </c>
      <c r="L69" s="17">
        <f t="shared" si="38"/>
        <v>0</v>
      </c>
      <c r="M69" s="57">
        <f>J69*K69</f>
        <v>0</v>
      </c>
      <c r="N69" s="20" t="s">
        <v>5</v>
      </c>
      <c r="O69" s="21">
        <v>1</v>
      </c>
      <c r="P69" s="21">
        <v>2</v>
      </c>
      <c r="Q69" s="21">
        <v>3</v>
      </c>
      <c r="R69" s="21">
        <v>4</v>
      </c>
      <c r="S69" s="21">
        <v>5</v>
      </c>
      <c r="T69" s="21">
        <v>6</v>
      </c>
    </row>
    <row r="70" spans="1:20" ht="73.5" customHeight="1" thickBot="1">
      <c r="A70" s="128"/>
      <c r="B70" s="129" t="s">
        <v>22</v>
      </c>
      <c r="C70" s="130"/>
      <c r="D70" s="130"/>
      <c r="E70" s="131"/>
      <c r="F70" s="58">
        <f>'別紙（2.0％超部分算定シート）'!J68</f>
        <v>0</v>
      </c>
      <c r="G70" s="59">
        <f>'別紙（2.0％超部分算定シート）'!K68</f>
        <v>0</v>
      </c>
      <c r="H70" s="58">
        <f>'別紙（2.0％超部分算定シート）'!L68</f>
        <v>0</v>
      </c>
      <c r="I70" s="129" t="s">
        <v>22</v>
      </c>
      <c r="J70" s="130"/>
      <c r="K70" s="130"/>
      <c r="L70" s="131"/>
      <c r="M70" s="60">
        <f>'別紙（2.0％超部分算定シート）'!M68</f>
        <v>0</v>
      </c>
      <c r="N70" s="8" t="s">
        <v>23</v>
      </c>
    </row>
    <row r="71" spans="1:20" ht="41.25" customHeight="1">
      <c r="A71" s="126"/>
      <c r="B71" s="51" t="s">
        <v>12</v>
      </c>
      <c r="C71" s="84"/>
      <c r="D71" s="77"/>
      <c r="E71" s="78"/>
      <c r="F71" s="77"/>
      <c r="G71" s="52" t="str">
        <f>IF(F71&gt;=D71,"○","×")</f>
        <v>○</v>
      </c>
      <c r="H71" s="53" t="e">
        <f>((C71*D71*E71)/C71)/E71</f>
        <v>#DIV/0!</v>
      </c>
      <c r="I71" s="51" t="s">
        <v>7</v>
      </c>
      <c r="J71" s="99">
        <f>C71</f>
        <v>0</v>
      </c>
      <c r="K71" s="53">
        <f t="shared" ref="K71:K73" si="39">D71</f>
        <v>0</v>
      </c>
      <c r="L71" s="54">
        <f t="shared" ref="L71:L73" si="40">E71</f>
        <v>0</v>
      </c>
      <c r="M71" s="55">
        <f>J71*K71*L71</f>
        <v>0</v>
      </c>
      <c r="N71" s="8" t="s">
        <v>36</v>
      </c>
    </row>
    <row r="72" spans="1:20" ht="41.25" customHeight="1">
      <c r="A72" s="127"/>
      <c r="B72" s="10" t="s">
        <v>11</v>
      </c>
      <c r="C72" s="84"/>
      <c r="D72" s="77"/>
      <c r="E72" s="78"/>
      <c r="F72" s="77"/>
      <c r="G72" s="23" t="str">
        <f>IF(F72&gt;=D72,"○","×")</f>
        <v>○</v>
      </c>
      <c r="H72" s="11" t="e">
        <f>((C72*D72*E72)/C72)/E72</f>
        <v>#DIV/0!</v>
      </c>
      <c r="I72" s="10" t="s">
        <v>9</v>
      </c>
      <c r="J72" s="97">
        <f t="shared" ref="J72:J73" si="41">C72</f>
        <v>0</v>
      </c>
      <c r="K72" s="11">
        <f t="shared" si="39"/>
        <v>0</v>
      </c>
      <c r="L72" s="12">
        <f t="shared" si="40"/>
        <v>0</v>
      </c>
      <c r="M72" s="56">
        <f>J72*K72*L72</f>
        <v>0</v>
      </c>
      <c r="N72" s="8" t="s">
        <v>4</v>
      </c>
    </row>
    <row r="73" spans="1:20" s="22" customFormat="1" ht="41.25" customHeight="1">
      <c r="A73" s="127"/>
      <c r="B73" s="16" t="s">
        <v>13</v>
      </c>
      <c r="C73" s="85"/>
      <c r="D73" s="79"/>
      <c r="E73" s="80"/>
      <c r="F73" s="79"/>
      <c r="G73" s="18" t="e">
        <f>IF(F73&gt;=H73,"○","×")</f>
        <v>#DIV/0!</v>
      </c>
      <c r="H73" s="19" t="e">
        <f>(C73*D73)/C73/E73</f>
        <v>#DIV/0!</v>
      </c>
      <c r="I73" s="16" t="s">
        <v>10</v>
      </c>
      <c r="J73" s="98">
        <f t="shared" si="41"/>
        <v>0</v>
      </c>
      <c r="K73" s="19">
        <f t="shared" si="39"/>
        <v>0</v>
      </c>
      <c r="L73" s="17">
        <f t="shared" si="40"/>
        <v>0</v>
      </c>
      <c r="M73" s="57">
        <f>J73*K73</f>
        <v>0</v>
      </c>
      <c r="N73" s="20" t="s">
        <v>5</v>
      </c>
      <c r="O73" s="21">
        <v>1</v>
      </c>
      <c r="P73" s="21">
        <v>2</v>
      </c>
      <c r="Q73" s="21">
        <v>3</v>
      </c>
      <c r="R73" s="21">
        <v>4</v>
      </c>
      <c r="S73" s="21">
        <v>5</v>
      </c>
      <c r="T73" s="21">
        <v>6</v>
      </c>
    </row>
    <row r="74" spans="1:20" ht="73.5" customHeight="1" thickBot="1">
      <c r="A74" s="128"/>
      <c r="B74" s="129" t="s">
        <v>22</v>
      </c>
      <c r="C74" s="130"/>
      <c r="D74" s="130"/>
      <c r="E74" s="131"/>
      <c r="F74" s="58">
        <f>'別紙（2.0％超部分算定シート）'!J72</f>
        <v>0</v>
      </c>
      <c r="G74" s="59">
        <f>'別紙（2.0％超部分算定シート）'!K72</f>
        <v>0</v>
      </c>
      <c r="H74" s="58">
        <f>'別紙（2.0％超部分算定シート）'!L72</f>
        <v>0</v>
      </c>
      <c r="I74" s="129" t="s">
        <v>22</v>
      </c>
      <c r="J74" s="130"/>
      <c r="K74" s="130"/>
      <c r="L74" s="131"/>
      <c r="M74" s="60">
        <f>'別紙（2.0％超部分算定シート）'!M72</f>
        <v>0</v>
      </c>
      <c r="N74" s="8" t="s">
        <v>23</v>
      </c>
    </row>
    <row r="77" spans="1:20" ht="20" customHeight="1">
      <c r="A77" s="61" t="s">
        <v>45</v>
      </c>
    </row>
    <row r="78" spans="1:20" ht="20" customHeight="1">
      <c r="A78" s="75" t="s">
        <v>81</v>
      </c>
    </row>
    <row r="79" spans="1:20" ht="20" customHeight="1">
      <c r="A79" s="61" t="s">
        <v>46</v>
      </c>
    </row>
    <row r="80" spans="1:20" ht="20" customHeight="1">
      <c r="A80" s="61" t="s">
        <v>47</v>
      </c>
    </row>
    <row r="81" spans="1:1" ht="20" customHeight="1">
      <c r="A81" s="61" t="s">
        <v>48</v>
      </c>
    </row>
    <row r="82" spans="1:1" ht="20" customHeight="1">
      <c r="A82" s="61" t="s">
        <v>49</v>
      </c>
    </row>
    <row r="83" spans="1:1" ht="20" customHeight="1">
      <c r="A83" s="61" t="s">
        <v>50</v>
      </c>
    </row>
    <row r="84" spans="1:1" ht="20" customHeight="1">
      <c r="A84" s="61" t="s">
        <v>51</v>
      </c>
    </row>
    <row r="85" spans="1:1" ht="20" customHeight="1">
      <c r="A85" s="61" t="s">
        <v>52</v>
      </c>
    </row>
    <row r="86" spans="1:1" ht="20" customHeight="1">
      <c r="A86" s="61" t="s">
        <v>53</v>
      </c>
    </row>
    <row r="87" spans="1:1" ht="20" customHeight="1">
      <c r="A87" s="61" t="s">
        <v>54</v>
      </c>
    </row>
    <row r="88" spans="1:1" ht="20" customHeight="1">
      <c r="A88" s="61" t="s">
        <v>55</v>
      </c>
    </row>
    <row r="89" spans="1:1" ht="20" customHeight="1">
      <c r="A89" s="61" t="s">
        <v>56</v>
      </c>
    </row>
    <row r="90" spans="1:1" ht="20" customHeight="1">
      <c r="A90" s="61" t="s">
        <v>57</v>
      </c>
    </row>
    <row r="91" spans="1:1" ht="20" customHeight="1">
      <c r="A91" s="61" t="s">
        <v>58</v>
      </c>
    </row>
    <row r="92" spans="1:1" ht="20" customHeight="1">
      <c r="A92" s="61" t="s">
        <v>59</v>
      </c>
    </row>
    <row r="93" spans="1:1" ht="20" customHeight="1">
      <c r="A93" s="61" t="s">
        <v>60</v>
      </c>
    </row>
    <row r="94" spans="1:1" ht="20" customHeight="1">
      <c r="A94" s="61" t="s">
        <v>61</v>
      </c>
    </row>
    <row r="95" spans="1:1" ht="20" customHeight="1">
      <c r="A95" s="61" t="s">
        <v>62</v>
      </c>
    </row>
    <row r="96" spans="1:1" ht="20" customHeight="1">
      <c r="A96" s="61" t="s">
        <v>63</v>
      </c>
    </row>
    <row r="97" spans="1:1" ht="20" customHeight="1">
      <c r="A97" s="61" t="s">
        <v>64</v>
      </c>
    </row>
    <row r="98" spans="1:1" ht="20" customHeight="1">
      <c r="A98" s="61" t="s">
        <v>65</v>
      </c>
    </row>
    <row r="99" spans="1:1" ht="20" customHeight="1">
      <c r="A99" s="61" t="s">
        <v>66</v>
      </c>
    </row>
    <row r="100" spans="1:1" ht="20" customHeight="1">
      <c r="A100" s="61" t="s">
        <v>67</v>
      </c>
    </row>
    <row r="101" spans="1:1" ht="20" customHeight="1">
      <c r="A101" s="61" t="s">
        <v>68</v>
      </c>
    </row>
    <row r="102" spans="1:1" ht="20" customHeight="1">
      <c r="A102" s="61" t="s">
        <v>69</v>
      </c>
    </row>
    <row r="103" spans="1:1" ht="20" customHeight="1">
      <c r="A103" s="61" t="s">
        <v>70</v>
      </c>
    </row>
    <row r="104" spans="1:1" ht="20" customHeight="1">
      <c r="A104" s="61" t="s">
        <v>71</v>
      </c>
    </row>
    <row r="105" spans="1:1" ht="20" customHeight="1">
      <c r="A105" s="61" t="s">
        <v>72</v>
      </c>
    </row>
    <row r="106" spans="1:1" ht="20" customHeight="1">
      <c r="A106" s="72" t="s">
        <v>77</v>
      </c>
    </row>
    <row r="107" spans="1:1" ht="20" customHeight="1">
      <c r="A107" s="72" t="s">
        <v>76</v>
      </c>
    </row>
    <row r="108" spans="1:1" ht="20" customHeight="1">
      <c r="A108" s="61" t="s">
        <v>73</v>
      </c>
    </row>
    <row r="109" spans="1:1" ht="20" customHeight="1">
      <c r="A109" s="61" t="s">
        <v>74</v>
      </c>
    </row>
    <row r="110" spans="1:1" ht="20" customHeight="1"/>
    <row r="111" spans="1:1" ht="20" customHeight="1"/>
    <row r="112" spans="1:1" ht="20" customHeight="1"/>
    <row r="113" ht="20" customHeight="1"/>
    <row r="114" ht="20" customHeight="1"/>
  </sheetData>
  <sheetProtection sheet="1" objects="1" scenarios="1"/>
  <mergeCells count="55">
    <mergeCell ref="A71:A74"/>
    <mergeCell ref="B74:E74"/>
    <mergeCell ref="I74:L74"/>
    <mergeCell ref="A63:A66"/>
    <mergeCell ref="B66:E66"/>
    <mergeCell ref="I66:L66"/>
    <mergeCell ref="A67:A70"/>
    <mergeCell ref="B70:E70"/>
    <mergeCell ref="I70:L70"/>
    <mergeCell ref="A55:A58"/>
    <mergeCell ref="B58:E58"/>
    <mergeCell ref="I58:L58"/>
    <mergeCell ref="A59:A62"/>
    <mergeCell ref="B62:E62"/>
    <mergeCell ref="I62:L62"/>
    <mergeCell ref="A47:A50"/>
    <mergeCell ref="B50:E50"/>
    <mergeCell ref="I50:L50"/>
    <mergeCell ref="A51:A54"/>
    <mergeCell ref="B54:E54"/>
    <mergeCell ref="I54:L54"/>
    <mergeCell ref="A39:A42"/>
    <mergeCell ref="B42:E42"/>
    <mergeCell ref="I42:L42"/>
    <mergeCell ref="A43:A46"/>
    <mergeCell ref="B46:E46"/>
    <mergeCell ref="I46:L46"/>
    <mergeCell ref="A31:A34"/>
    <mergeCell ref="B34:E34"/>
    <mergeCell ref="I34:L34"/>
    <mergeCell ref="A35:A38"/>
    <mergeCell ref="B38:E38"/>
    <mergeCell ref="I38:L38"/>
    <mergeCell ref="B22:E22"/>
    <mergeCell ref="I22:L22"/>
    <mergeCell ref="A19:A22"/>
    <mergeCell ref="A23:A26"/>
    <mergeCell ref="B26:E26"/>
    <mergeCell ref="I26:L26"/>
    <mergeCell ref="A27:A30"/>
    <mergeCell ref="B30:E30"/>
    <mergeCell ref="I30:L30"/>
    <mergeCell ref="F1:I1"/>
    <mergeCell ref="B13:H13"/>
    <mergeCell ref="I13:M13"/>
    <mergeCell ref="A15:A18"/>
    <mergeCell ref="A12:E12"/>
    <mergeCell ref="I18:L18"/>
    <mergeCell ref="B18:E18"/>
    <mergeCell ref="B6:H6"/>
    <mergeCell ref="I6:M6"/>
    <mergeCell ref="B11:E11"/>
    <mergeCell ref="I11:L11"/>
    <mergeCell ref="F2:H2"/>
    <mergeCell ref="F3:H3"/>
  </mergeCells>
  <phoneticPr fontId="36"/>
  <conditionalFormatting sqref="B11 H11:I12 M11:M12 H18:I18 M18 H22:I22 M22 H26:I26 M26 H30:I30 M30 H34:I34 M34 H38:I38 M38 H42:I42 M42 H46:I46 M46 H50:I50 M50 H54:I54 M54 H58:I58 M58 H62:I62 M62 H66:I66 M66 H70:I70 M70 H74:I74 M74">
    <cfRule type="expression" dxfId="20" priority="102">
      <formula>$H$1="×"</formula>
    </cfRule>
  </conditionalFormatting>
  <conditionalFormatting sqref="B15:B74">
    <cfRule type="expression" dxfId="19" priority="52">
      <formula>$H$1="×"</formula>
    </cfRule>
  </conditionalFormatting>
  <conditionalFormatting sqref="B8:M10">
    <cfRule type="expression" dxfId="18" priority="98">
      <formula>$H$1="×"</formula>
    </cfRule>
  </conditionalFormatting>
  <conditionalFormatting sqref="C15:M17">
    <cfRule type="expression" dxfId="17" priority="36">
      <formula>$H$1="×"</formula>
    </cfRule>
  </conditionalFormatting>
  <conditionalFormatting sqref="C19:M21">
    <cfRule type="expression" dxfId="16" priority="15">
      <formula>$H$1="×"</formula>
    </cfRule>
  </conditionalFormatting>
  <conditionalFormatting sqref="C23:M25">
    <cfRule type="expression" dxfId="15" priority="14">
      <formula>$H$1="×"</formula>
    </cfRule>
  </conditionalFormatting>
  <conditionalFormatting sqref="C27:M29">
    <cfRule type="expression" dxfId="14" priority="1">
      <formula>$H$1="×"</formula>
    </cfRule>
  </conditionalFormatting>
  <conditionalFormatting sqref="C31:M33">
    <cfRule type="expression" dxfId="13" priority="12">
      <formula>$H$1="×"</formula>
    </cfRule>
  </conditionalFormatting>
  <conditionalFormatting sqref="C35:M37">
    <cfRule type="expression" dxfId="12" priority="11">
      <formula>$H$1="×"</formula>
    </cfRule>
  </conditionalFormatting>
  <conditionalFormatting sqref="C39:M41">
    <cfRule type="expression" dxfId="11" priority="10">
      <formula>$H$1="×"</formula>
    </cfRule>
  </conditionalFormatting>
  <conditionalFormatting sqref="C43:M45">
    <cfRule type="expression" dxfId="10" priority="9">
      <formula>$H$1="×"</formula>
    </cfRule>
  </conditionalFormatting>
  <conditionalFormatting sqref="C47:M49">
    <cfRule type="expression" dxfId="9" priority="8">
      <formula>$H$1="×"</formula>
    </cfRule>
  </conditionalFormatting>
  <conditionalFormatting sqref="C51:M53">
    <cfRule type="expression" dxfId="8" priority="7">
      <formula>$H$1="×"</formula>
    </cfRule>
  </conditionalFormatting>
  <conditionalFormatting sqref="C55:M57">
    <cfRule type="expression" dxfId="7" priority="6">
      <formula>$H$1="×"</formula>
    </cfRule>
  </conditionalFormatting>
  <conditionalFormatting sqref="C59:M61">
    <cfRule type="expression" dxfId="6" priority="5">
      <formula>$H$1="×"</formula>
    </cfRule>
  </conditionalFormatting>
  <conditionalFormatting sqref="C63:M65">
    <cfRule type="expression" dxfId="5" priority="4">
      <formula>$H$1="×"</formula>
    </cfRule>
  </conditionalFormatting>
  <conditionalFormatting sqref="C67:M69">
    <cfRule type="expression" dxfId="4" priority="3">
      <formula>$H$1="×"</formula>
    </cfRule>
  </conditionalFormatting>
  <conditionalFormatting sqref="C71:M73">
    <cfRule type="expression" dxfId="3" priority="2">
      <formula>$H$1="×"</formula>
    </cfRule>
  </conditionalFormatting>
  <dataValidations count="5">
    <dataValidation type="list" allowBlank="1" showInputMessage="1" showErrorMessage="1" sqref="H4" xr:uid="{26B1408C-D892-4A48-B766-E34F77A336A5}">
      <formula1>$O$5:$P$5</formula1>
    </dataValidation>
    <dataValidation type="list" allowBlank="1" showInputMessage="1" showErrorMessage="1" sqref="A15:A74" xr:uid="{B616F576-BAD3-4D1E-B896-984152910A85}">
      <formula1>$A$77:$A$109</formula1>
    </dataValidation>
    <dataValidation type="list" allowBlank="1" showInputMessage="1" showErrorMessage="1" sqref="E27:E28 E67:E68 E15:E16 E31:E32 E19:E20 E23:E24 E71:E72 E35:E36 E39:E40 E43:E44 E47:E48 E51:E52 E55:E56 E59:E60 E63:E64" xr:uid="{AD3F8CC8-64F7-41D6-8D30-17603911A90E}">
      <formula1>$O$17:$T$17</formula1>
    </dataValidation>
    <dataValidation type="list" allowBlank="1" showInputMessage="1" showErrorMessage="1" sqref="E29 E69 E17 E33 E21 E25 E73 E37 E41 E45 E49 E53 E57 E61 E65" xr:uid="{6A5FC07E-72F6-4E08-9350-AEE60F2018A7}">
      <formula1>$O$10:$R$10</formula1>
    </dataValidation>
    <dataValidation imeMode="disabled" allowBlank="1" showInputMessage="1" showErrorMessage="1" sqref="F8:F10 F15:F17 F19:F21 F23:F25 F31:F33 F35:F37 F39:F41 F43:F45 F47:F49 F51:F53 F55:F57 F59:F61 F63:F65 F67:F69 F71:F73 C71:D73 C15:D17 C19:D21 C23:D25 C8:D10 C31:D33 C35:D37 C39:D41 C43:D45 C47:D49 C51:D53 C55:D57 C59:D61 C63:D65 C67:D69 C27:D29 F27:F29" xr:uid="{B935C07A-8E8C-40A2-A823-5C95531B9035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2" fitToHeight="0" orientation="landscape" cellComments="asDisplayed" r:id="rId1"/>
  <rowBreaks count="2" manualBreakCount="2">
    <brk id="26" max="12" man="1"/>
    <brk id="46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41705-F5CF-46F1-AB5B-ED497F1B3B78}">
  <sheetPr>
    <tabColor rgb="FFFF0000"/>
    <pageSetUpPr fitToPage="1"/>
  </sheetPr>
  <dimension ref="A1:N22"/>
  <sheetViews>
    <sheetView view="pageBreakPreview" zoomScale="74" zoomScaleNormal="100" zoomScaleSheetLayoutView="70" workbookViewId="0">
      <selection activeCell="A8" sqref="A8:A22"/>
    </sheetView>
  </sheetViews>
  <sheetFormatPr defaultColWidth="9" defaultRowHeight="13"/>
  <cols>
    <col min="1" max="1" width="19.1796875" style="33" customWidth="1"/>
    <col min="2" max="2" width="37.90625" style="33" customWidth="1"/>
    <col min="3" max="6" width="15.08984375" style="40" customWidth="1"/>
    <col min="7" max="7" width="16.453125" style="40" customWidth="1"/>
    <col min="8" max="8" width="24.26953125" style="40" customWidth="1"/>
    <col min="9" max="9" width="19.7265625" style="40" customWidth="1"/>
    <col min="10" max="10" width="22.08984375" style="40" customWidth="1"/>
    <col min="11" max="12" width="18.26953125" style="40" customWidth="1"/>
    <col min="13" max="13" width="42.08984375" style="33" customWidth="1"/>
    <col min="14" max="14" width="187.26953125" style="32" customWidth="1"/>
    <col min="15" max="20" width="14.6328125" style="33" customWidth="1"/>
    <col min="21" max="21" width="18.90625" style="33" customWidth="1"/>
    <col min="22" max="22" width="9" style="33"/>
    <col min="23" max="29" width="9" style="33" customWidth="1"/>
    <col min="30" max="16384" width="9" style="33"/>
  </cols>
  <sheetData>
    <row r="1" spans="1:14" ht="51" customHeight="1" thickBot="1">
      <c r="A1" s="73" t="s">
        <v>80</v>
      </c>
      <c r="B1" s="30"/>
      <c r="C1" s="145" t="s">
        <v>24</v>
      </c>
      <c r="D1" s="145"/>
      <c r="E1" s="145"/>
      <c r="F1" s="145"/>
      <c r="G1" s="145"/>
      <c r="H1" s="145"/>
      <c r="I1" s="145"/>
      <c r="J1" s="145"/>
      <c r="K1" s="145"/>
      <c r="L1" s="145"/>
      <c r="M1" s="31"/>
    </row>
    <row r="2" spans="1:14" ht="41.25" customHeight="1">
      <c r="B2" s="146" t="s">
        <v>6</v>
      </c>
      <c r="C2" s="147"/>
      <c r="D2" s="147"/>
      <c r="E2" s="147"/>
      <c r="F2" s="147"/>
      <c r="G2" s="147"/>
      <c r="H2" s="147"/>
      <c r="I2" s="147"/>
      <c r="J2" s="147"/>
      <c r="K2" s="147"/>
      <c r="L2" s="148"/>
      <c r="M2" s="62" t="s">
        <v>8</v>
      </c>
      <c r="N2" s="35"/>
    </row>
    <row r="3" spans="1:14" ht="72.75" customHeight="1">
      <c r="B3" s="63" t="s">
        <v>3</v>
      </c>
      <c r="C3" s="37" t="s">
        <v>25</v>
      </c>
      <c r="D3" s="37" t="s">
        <v>26</v>
      </c>
      <c r="E3" s="37" t="s">
        <v>27</v>
      </c>
      <c r="F3" s="37" t="s">
        <v>28</v>
      </c>
      <c r="G3" s="37" t="s">
        <v>29</v>
      </c>
      <c r="H3" s="37" t="s">
        <v>30</v>
      </c>
      <c r="I3" s="37" t="s">
        <v>31</v>
      </c>
      <c r="J3" s="37" t="s">
        <v>18</v>
      </c>
      <c r="K3" s="37" t="s">
        <v>32</v>
      </c>
      <c r="L3" s="37" t="s">
        <v>20</v>
      </c>
      <c r="M3" s="64" t="s">
        <v>8</v>
      </c>
      <c r="N3" s="36" t="s">
        <v>21</v>
      </c>
    </row>
    <row r="4" spans="1:14" ht="84.75" customHeight="1" thickBot="1">
      <c r="B4" s="65" t="s">
        <v>33</v>
      </c>
      <c r="C4" s="95">
        <f>IFERROR(ROUND(SUMPRODUCT(C8:C22,I8:I22)/SUM(I8:I22),0),0)</f>
        <v>0</v>
      </c>
      <c r="D4" s="95">
        <f>IFERROR(ROUND(SUMPRODUCT(D8:D22,I8:I22)/SUM(I8:I22),0),0)</f>
        <v>0</v>
      </c>
      <c r="E4" s="66">
        <f>IFERROR(D4/C4-1,0)</f>
        <v>0</v>
      </c>
      <c r="F4" s="67">
        <f>(E4-0.02)*C4</f>
        <v>0</v>
      </c>
      <c r="G4" s="68"/>
      <c r="H4" s="102">
        <f>H8</f>
        <v>0</v>
      </c>
      <c r="I4" s="94">
        <f>SUM(I8:I22)</f>
        <v>0</v>
      </c>
      <c r="J4" s="95">
        <f>IFERROR(ROUND(SUMPRODUCT(J8:J22,I8:I22)/SUM(I8:I22),0),0)</f>
        <v>0</v>
      </c>
      <c r="K4" s="69" t="str">
        <f>IF(J4&gt;=D4,"○","×")</f>
        <v>○</v>
      </c>
      <c r="L4" s="70">
        <f>IFERROR(((G4*H4*I4)/I4)/H4,0)</f>
        <v>0</v>
      </c>
      <c r="M4" s="96">
        <f>SUM(M8:M22)</f>
        <v>0</v>
      </c>
      <c r="N4" s="36" t="s">
        <v>34</v>
      </c>
    </row>
    <row r="5" spans="1:14" ht="31" customHeight="1">
      <c r="A5" s="137" t="s">
        <v>44</v>
      </c>
      <c r="B5" s="137"/>
      <c r="C5" s="137"/>
      <c r="D5" s="137"/>
      <c r="E5" s="137"/>
      <c r="F5" s="42"/>
      <c r="G5" s="42"/>
      <c r="H5" s="43"/>
      <c r="I5" s="44"/>
      <c r="J5" s="41"/>
      <c r="K5" s="45"/>
      <c r="L5" s="41"/>
      <c r="M5" s="41"/>
      <c r="N5" s="36"/>
    </row>
    <row r="6" spans="1:14" ht="41.25" customHeight="1">
      <c r="B6" s="149" t="s">
        <v>6</v>
      </c>
      <c r="C6" s="150"/>
      <c r="D6" s="150"/>
      <c r="E6" s="150"/>
      <c r="F6" s="150"/>
      <c r="G6" s="150"/>
      <c r="H6" s="150"/>
      <c r="I6" s="150"/>
      <c r="J6" s="150"/>
      <c r="K6" s="150"/>
      <c r="L6" s="151"/>
      <c r="M6" s="34" t="s">
        <v>8</v>
      </c>
      <c r="N6" s="35"/>
    </row>
    <row r="7" spans="1:14" ht="63" customHeight="1">
      <c r="A7" s="37" t="s">
        <v>43</v>
      </c>
      <c r="B7" s="37" t="s">
        <v>3</v>
      </c>
      <c r="C7" s="37" t="s">
        <v>25</v>
      </c>
      <c r="D7" s="37" t="s">
        <v>26</v>
      </c>
      <c r="E7" s="37" t="s">
        <v>27</v>
      </c>
      <c r="F7" s="37" t="s">
        <v>28</v>
      </c>
      <c r="G7" s="37" t="s">
        <v>29</v>
      </c>
      <c r="H7" s="37" t="s">
        <v>30</v>
      </c>
      <c r="I7" s="37" t="s">
        <v>31</v>
      </c>
      <c r="J7" s="37" t="s">
        <v>18</v>
      </c>
      <c r="K7" s="37" t="s">
        <v>32</v>
      </c>
      <c r="L7" s="37" t="s">
        <v>20</v>
      </c>
      <c r="M7" s="37" t="s">
        <v>8</v>
      </c>
      <c r="N7" s="35"/>
    </row>
    <row r="8" spans="1:14" ht="84.75" customHeight="1">
      <c r="A8" s="100">
        <f>【総額及び平均額】賃上げ支援事業実績報告書!A15</f>
        <v>0</v>
      </c>
      <c r="B8" s="38" t="s">
        <v>33</v>
      </c>
      <c r="C8" s="90"/>
      <c r="D8" s="90"/>
      <c r="E8" s="13" t="e">
        <f t="shared" ref="E8:E10" si="0">D8/C8-1</f>
        <v>#DIV/0!</v>
      </c>
      <c r="F8" s="14" t="e">
        <f t="shared" ref="F8:F10" si="1">(E8-0.02)*C8</f>
        <v>#DIV/0!</v>
      </c>
      <c r="G8" s="91"/>
      <c r="H8" s="92"/>
      <c r="I8" s="93"/>
      <c r="J8" s="90"/>
      <c r="K8" s="34" t="str">
        <f t="shared" ref="K8:K22" si="2">IF(J8&gt;=D8,"○","×")</f>
        <v>○</v>
      </c>
      <c r="L8" s="39" t="e">
        <f t="shared" ref="L8:L22" si="3">((G8*H8*I8)/I8)/H8</f>
        <v>#DIV/0!</v>
      </c>
      <c r="M8" s="39">
        <f>G8*H8*I8</f>
        <v>0</v>
      </c>
      <c r="N8" s="36" t="s">
        <v>34</v>
      </c>
    </row>
    <row r="9" spans="1:14" ht="84.75" customHeight="1">
      <c r="A9" s="101">
        <f>【総額及び平均額】賃上げ支援事業実績報告書!A19</f>
        <v>0</v>
      </c>
      <c r="B9" s="87" t="s">
        <v>33</v>
      </c>
      <c r="C9" s="90"/>
      <c r="D9" s="90"/>
      <c r="E9" s="13" t="e">
        <f t="shared" si="0"/>
        <v>#DIV/0!</v>
      </c>
      <c r="F9" s="14" t="e">
        <f t="shared" si="1"/>
        <v>#DIV/0!</v>
      </c>
      <c r="G9" s="91"/>
      <c r="H9" s="92"/>
      <c r="I9" s="93"/>
      <c r="J9" s="90"/>
      <c r="K9" s="88" t="str">
        <f t="shared" si="2"/>
        <v>○</v>
      </c>
      <c r="L9" s="89" t="e">
        <f t="shared" si="3"/>
        <v>#DIV/0!</v>
      </c>
      <c r="M9" s="89">
        <f t="shared" ref="M9:M22" si="4">G9*H9*I9</f>
        <v>0</v>
      </c>
      <c r="N9" s="36" t="s">
        <v>34</v>
      </c>
    </row>
    <row r="10" spans="1:14" ht="84.75" customHeight="1">
      <c r="A10" s="100">
        <f>【総額及び平均額】賃上げ支援事業実績報告書!A23</f>
        <v>0</v>
      </c>
      <c r="B10" s="38" t="s">
        <v>33</v>
      </c>
      <c r="C10" s="90"/>
      <c r="D10" s="90"/>
      <c r="E10" s="13" t="e">
        <f t="shared" si="0"/>
        <v>#DIV/0!</v>
      </c>
      <c r="F10" s="14" t="e">
        <f t="shared" si="1"/>
        <v>#DIV/0!</v>
      </c>
      <c r="G10" s="91"/>
      <c r="H10" s="92"/>
      <c r="I10" s="93"/>
      <c r="J10" s="90"/>
      <c r="K10" s="34" t="str">
        <f t="shared" si="2"/>
        <v>○</v>
      </c>
      <c r="L10" s="39" t="e">
        <f t="shared" si="3"/>
        <v>#DIV/0!</v>
      </c>
      <c r="M10" s="39">
        <f t="shared" si="4"/>
        <v>0</v>
      </c>
      <c r="N10" s="36" t="s">
        <v>34</v>
      </c>
    </row>
    <row r="11" spans="1:14" ht="84.75" customHeight="1">
      <c r="A11" s="101">
        <f>【総額及び平均額】賃上げ支援事業実績報告書!A27</f>
        <v>0</v>
      </c>
      <c r="B11" s="38" t="s">
        <v>33</v>
      </c>
      <c r="C11" s="90"/>
      <c r="D11" s="90"/>
      <c r="E11" s="13" t="e">
        <f t="shared" ref="E11:E22" si="5">D11/C11-1</f>
        <v>#DIV/0!</v>
      </c>
      <c r="F11" s="14" t="e">
        <f t="shared" ref="F11:F22" si="6">(E11-0.02)*C11</f>
        <v>#DIV/0!</v>
      </c>
      <c r="G11" s="91"/>
      <c r="H11" s="92"/>
      <c r="I11" s="93"/>
      <c r="J11" s="90"/>
      <c r="K11" s="34" t="str">
        <f t="shared" si="2"/>
        <v>○</v>
      </c>
      <c r="L11" s="39" t="e">
        <f t="shared" si="3"/>
        <v>#DIV/0!</v>
      </c>
      <c r="M11" s="39">
        <f t="shared" si="4"/>
        <v>0</v>
      </c>
      <c r="N11" s="36" t="s">
        <v>34</v>
      </c>
    </row>
    <row r="12" spans="1:14" ht="84.75" customHeight="1">
      <c r="A12" s="100">
        <f>【総額及び平均額】賃上げ支援事業実績報告書!A31</f>
        <v>0</v>
      </c>
      <c r="B12" s="38" t="s">
        <v>33</v>
      </c>
      <c r="C12" s="90"/>
      <c r="D12" s="90"/>
      <c r="E12" s="13" t="e">
        <f t="shared" si="5"/>
        <v>#DIV/0!</v>
      </c>
      <c r="F12" s="14" t="e">
        <f t="shared" si="6"/>
        <v>#DIV/0!</v>
      </c>
      <c r="G12" s="91"/>
      <c r="H12" s="92"/>
      <c r="I12" s="93"/>
      <c r="J12" s="90"/>
      <c r="K12" s="34" t="str">
        <f t="shared" si="2"/>
        <v>○</v>
      </c>
      <c r="L12" s="39" t="e">
        <f t="shared" si="3"/>
        <v>#DIV/0!</v>
      </c>
      <c r="M12" s="39">
        <f t="shared" si="4"/>
        <v>0</v>
      </c>
      <c r="N12" s="36" t="s">
        <v>34</v>
      </c>
    </row>
    <row r="13" spans="1:14" ht="84.75" customHeight="1">
      <c r="A13" s="101">
        <f>【総額及び平均額】賃上げ支援事業実績報告書!A35</f>
        <v>0</v>
      </c>
      <c r="B13" s="38" t="s">
        <v>33</v>
      </c>
      <c r="C13" s="90"/>
      <c r="D13" s="90"/>
      <c r="E13" s="13" t="e">
        <f t="shared" si="5"/>
        <v>#DIV/0!</v>
      </c>
      <c r="F13" s="14" t="e">
        <f t="shared" si="6"/>
        <v>#DIV/0!</v>
      </c>
      <c r="G13" s="91"/>
      <c r="H13" s="92"/>
      <c r="I13" s="93"/>
      <c r="J13" s="90"/>
      <c r="K13" s="34" t="str">
        <f t="shared" si="2"/>
        <v>○</v>
      </c>
      <c r="L13" s="39" t="e">
        <f t="shared" si="3"/>
        <v>#DIV/0!</v>
      </c>
      <c r="M13" s="39">
        <f t="shared" si="4"/>
        <v>0</v>
      </c>
      <c r="N13" s="36" t="s">
        <v>34</v>
      </c>
    </row>
    <row r="14" spans="1:14" ht="84.75" customHeight="1">
      <c r="A14" s="100">
        <f>【総額及び平均額】賃上げ支援事業実績報告書!A39</f>
        <v>0</v>
      </c>
      <c r="B14" s="38" t="s">
        <v>33</v>
      </c>
      <c r="C14" s="90"/>
      <c r="D14" s="90"/>
      <c r="E14" s="13" t="e">
        <f t="shared" si="5"/>
        <v>#DIV/0!</v>
      </c>
      <c r="F14" s="14" t="e">
        <f t="shared" si="6"/>
        <v>#DIV/0!</v>
      </c>
      <c r="G14" s="91"/>
      <c r="H14" s="92"/>
      <c r="I14" s="93"/>
      <c r="J14" s="90"/>
      <c r="K14" s="34" t="str">
        <f t="shared" si="2"/>
        <v>○</v>
      </c>
      <c r="L14" s="39" t="e">
        <f t="shared" si="3"/>
        <v>#DIV/0!</v>
      </c>
      <c r="M14" s="39">
        <f t="shared" si="4"/>
        <v>0</v>
      </c>
      <c r="N14" s="36" t="s">
        <v>34</v>
      </c>
    </row>
    <row r="15" spans="1:14" ht="84.75" customHeight="1">
      <c r="A15" s="101">
        <f>【総額及び平均額】賃上げ支援事業実績報告書!A43</f>
        <v>0</v>
      </c>
      <c r="B15" s="38" t="s">
        <v>33</v>
      </c>
      <c r="C15" s="90"/>
      <c r="D15" s="90"/>
      <c r="E15" s="13" t="e">
        <f t="shared" si="5"/>
        <v>#DIV/0!</v>
      </c>
      <c r="F15" s="14" t="e">
        <f t="shared" si="6"/>
        <v>#DIV/0!</v>
      </c>
      <c r="G15" s="91"/>
      <c r="H15" s="92"/>
      <c r="I15" s="93"/>
      <c r="J15" s="90"/>
      <c r="K15" s="34" t="str">
        <f t="shared" si="2"/>
        <v>○</v>
      </c>
      <c r="L15" s="39" t="e">
        <f t="shared" si="3"/>
        <v>#DIV/0!</v>
      </c>
      <c r="M15" s="39">
        <f t="shared" si="4"/>
        <v>0</v>
      </c>
      <c r="N15" s="36" t="s">
        <v>34</v>
      </c>
    </row>
    <row r="16" spans="1:14" ht="84.75" customHeight="1">
      <c r="A16" s="100">
        <f>【総額及び平均額】賃上げ支援事業実績報告書!A47</f>
        <v>0</v>
      </c>
      <c r="B16" s="38" t="s">
        <v>33</v>
      </c>
      <c r="C16" s="90"/>
      <c r="D16" s="90"/>
      <c r="E16" s="13" t="e">
        <f t="shared" si="5"/>
        <v>#DIV/0!</v>
      </c>
      <c r="F16" s="14" t="e">
        <f t="shared" si="6"/>
        <v>#DIV/0!</v>
      </c>
      <c r="G16" s="91"/>
      <c r="H16" s="92"/>
      <c r="I16" s="93"/>
      <c r="J16" s="90"/>
      <c r="K16" s="34" t="str">
        <f t="shared" si="2"/>
        <v>○</v>
      </c>
      <c r="L16" s="39" t="e">
        <f t="shared" si="3"/>
        <v>#DIV/0!</v>
      </c>
      <c r="M16" s="39">
        <f t="shared" si="4"/>
        <v>0</v>
      </c>
      <c r="N16" s="36" t="s">
        <v>34</v>
      </c>
    </row>
    <row r="17" spans="1:14" ht="84.75" customHeight="1">
      <c r="A17" s="101">
        <f>【総額及び平均額】賃上げ支援事業実績報告書!A51</f>
        <v>0</v>
      </c>
      <c r="B17" s="38" t="s">
        <v>33</v>
      </c>
      <c r="C17" s="90"/>
      <c r="D17" s="90"/>
      <c r="E17" s="13" t="e">
        <f t="shared" si="5"/>
        <v>#DIV/0!</v>
      </c>
      <c r="F17" s="14" t="e">
        <f t="shared" si="6"/>
        <v>#DIV/0!</v>
      </c>
      <c r="G17" s="91"/>
      <c r="H17" s="92"/>
      <c r="I17" s="93"/>
      <c r="J17" s="90"/>
      <c r="K17" s="34" t="str">
        <f t="shared" si="2"/>
        <v>○</v>
      </c>
      <c r="L17" s="39" t="e">
        <f t="shared" si="3"/>
        <v>#DIV/0!</v>
      </c>
      <c r="M17" s="39">
        <f t="shared" si="4"/>
        <v>0</v>
      </c>
      <c r="N17" s="36" t="s">
        <v>34</v>
      </c>
    </row>
    <row r="18" spans="1:14" ht="84.75" customHeight="1">
      <c r="A18" s="100">
        <f>【総額及び平均額】賃上げ支援事業実績報告書!A55</f>
        <v>0</v>
      </c>
      <c r="B18" s="38" t="s">
        <v>33</v>
      </c>
      <c r="C18" s="90"/>
      <c r="D18" s="90"/>
      <c r="E18" s="13" t="e">
        <f t="shared" si="5"/>
        <v>#DIV/0!</v>
      </c>
      <c r="F18" s="14" t="e">
        <f t="shared" si="6"/>
        <v>#DIV/0!</v>
      </c>
      <c r="G18" s="91"/>
      <c r="H18" s="92"/>
      <c r="I18" s="93"/>
      <c r="J18" s="90"/>
      <c r="K18" s="34" t="str">
        <f t="shared" si="2"/>
        <v>○</v>
      </c>
      <c r="L18" s="39" t="e">
        <f t="shared" si="3"/>
        <v>#DIV/0!</v>
      </c>
      <c r="M18" s="39">
        <f t="shared" si="4"/>
        <v>0</v>
      </c>
      <c r="N18" s="36" t="s">
        <v>34</v>
      </c>
    </row>
    <row r="19" spans="1:14" ht="84.75" customHeight="1">
      <c r="A19" s="101">
        <f>【総額及び平均額】賃上げ支援事業実績報告書!A59</f>
        <v>0</v>
      </c>
      <c r="B19" s="38" t="s">
        <v>33</v>
      </c>
      <c r="C19" s="90"/>
      <c r="D19" s="90"/>
      <c r="E19" s="13" t="e">
        <f t="shared" si="5"/>
        <v>#DIV/0!</v>
      </c>
      <c r="F19" s="14" t="e">
        <f t="shared" si="6"/>
        <v>#DIV/0!</v>
      </c>
      <c r="G19" s="91"/>
      <c r="H19" s="92"/>
      <c r="I19" s="93"/>
      <c r="J19" s="90"/>
      <c r="K19" s="34" t="str">
        <f t="shared" si="2"/>
        <v>○</v>
      </c>
      <c r="L19" s="39" t="e">
        <f t="shared" si="3"/>
        <v>#DIV/0!</v>
      </c>
      <c r="M19" s="39">
        <f t="shared" si="4"/>
        <v>0</v>
      </c>
      <c r="N19" s="36" t="s">
        <v>34</v>
      </c>
    </row>
    <row r="20" spans="1:14" ht="84.75" customHeight="1">
      <c r="A20" s="101">
        <f>【総額及び平均額】賃上げ支援事業実績報告書!A63</f>
        <v>0</v>
      </c>
      <c r="B20" s="38" t="s">
        <v>33</v>
      </c>
      <c r="C20" s="90"/>
      <c r="D20" s="90"/>
      <c r="E20" s="13" t="e">
        <f t="shared" si="5"/>
        <v>#DIV/0!</v>
      </c>
      <c r="F20" s="14" t="e">
        <f t="shared" si="6"/>
        <v>#DIV/0!</v>
      </c>
      <c r="G20" s="91"/>
      <c r="H20" s="92"/>
      <c r="I20" s="93"/>
      <c r="J20" s="90"/>
      <c r="K20" s="34" t="str">
        <f t="shared" si="2"/>
        <v>○</v>
      </c>
      <c r="L20" s="39" t="e">
        <f t="shared" si="3"/>
        <v>#DIV/0!</v>
      </c>
      <c r="M20" s="39">
        <f t="shared" si="4"/>
        <v>0</v>
      </c>
      <c r="N20" s="36" t="s">
        <v>34</v>
      </c>
    </row>
    <row r="21" spans="1:14" ht="84.75" customHeight="1">
      <c r="A21" s="100">
        <f>【総額及び平均額】賃上げ支援事業実績報告書!A67</f>
        <v>0</v>
      </c>
      <c r="B21" s="38" t="s">
        <v>33</v>
      </c>
      <c r="C21" s="90"/>
      <c r="D21" s="90"/>
      <c r="E21" s="13" t="e">
        <f t="shared" si="5"/>
        <v>#DIV/0!</v>
      </c>
      <c r="F21" s="14" t="e">
        <f t="shared" si="6"/>
        <v>#DIV/0!</v>
      </c>
      <c r="G21" s="91"/>
      <c r="H21" s="92"/>
      <c r="I21" s="93"/>
      <c r="J21" s="90"/>
      <c r="K21" s="34" t="str">
        <f t="shared" si="2"/>
        <v>○</v>
      </c>
      <c r="L21" s="39" t="e">
        <f t="shared" si="3"/>
        <v>#DIV/0!</v>
      </c>
      <c r="M21" s="39">
        <f t="shared" si="4"/>
        <v>0</v>
      </c>
      <c r="N21" s="36" t="s">
        <v>34</v>
      </c>
    </row>
    <row r="22" spans="1:14" ht="84.75" customHeight="1">
      <c r="A22" s="101">
        <f>【総額及び平均額】賃上げ支援事業実績報告書!A71</f>
        <v>0</v>
      </c>
      <c r="B22" s="38" t="s">
        <v>33</v>
      </c>
      <c r="C22" s="90"/>
      <c r="D22" s="90"/>
      <c r="E22" s="13" t="e">
        <f t="shared" si="5"/>
        <v>#DIV/0!</v>
      </c>
      <c r="F22" s="14" t="e">
        <f t="shared" si="6"/>
        <v>#DIV/0!</v>
      </c>
      <c r="G22" s="91"/>
      <c r="H22" s="92"/>
      <c r="I22" s="93"/>
      <c r="J22" s="90"/>
      <c r="K22" s="34" t="str">
        <f t="shared" si="2"/>
        <v>○</v>
      </c>
      <c r="L22" s="39" t="e">
        <f t="shared" si="3"/>
        <v>#DIV/0!</v>
      </c>
      <c r="M22" s="39">
        <f t="shared" si="4"/>
        <v>0</v>
      </c>
      <c r="N22" s="36" t="s">
        <v>34</v>
      </c>
    </row>
  </sheetData>
  <mergeCells count="4">
    <mergeCell ref="C1:L1"/>
    <mergeCell ref="B2:L2"/>
    <mergeCell ref="B6:L6"/>
    <mergeCell ref="A5:E5"/>
  </mergeCells>
  <phoneticPr fontId="36"/>
  <conditionalFormatting sqref="B4:K4 M4:M5 F5:K5 B8:K22 M8:M22">
    <cfRule type="expression" dxfId="2" priority="11">
      <formula>#REF!="×"</formula>
    </cfRule>
  </conditionalFormatting>
  <conditionalFormatting sqref="L4:L5">
    <cfRule type="expression" dxfId="1" priority="10">
      <formula>$H$2="×"</formula>
    </cfRule>
  </conditionalFormatting>
  <conditionalFormatting sqref="L8:L22">
    <cfRule type="expression" dxfId="0" priority="1">
      <formula>$H$2="×"</formula>
    </cfRule>
  </conditionalFormatting>
  <dataValidations count="2">
    <dataValidation imeMode="disabled" allowBlank="1" showInputMessage="1" showErrorMessage="1" sqref="C4:D4 C8:D22 H4:J4 H8:J22" xr:uid="{68661401-741C-4000-9FD1-F5F21E18B21D}"/>
    <dataValidation type="whole" imeMode="disabled" operator="lessThanOrEqual" allowBlank="1" showInputMessage="1" showErrorMessage="1" sqref="G8:G22 G4" xr:uid="{48C614B0-6B68-49CE-8C4A-5E233576C785}">
      <formula1>F4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paperSize="9" scale="48" fitToHeight="0" orientation="landscape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【総額及び平均額】賃上げ支援事業実績報告書</vt:lpstr>
      <vt:lpstr>別紙（2.0％超部分算定シート）</vt:lpstr>
      <vt:lpstr>【総額及び平均額】賃上げ支援事業実績報告書!Print_Area</vt:lpstr>
      <vt:lpstr>'別紙（2.0％超部分算定シート）'!Print_Area</vt:lpstr>
      <vt:lpstr>【総額及び平均額】賃上げ支援事業実績報告書!Print_Titles</vt:lpstr>
      <vt:lpstr>'別紙（2.0％超部分算定シート）'!Print_Titles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2026-05-18T02:59:58Z</dcterms:created>
  <dcterms:modified xsi:type="dcterms:W3CDTF">2026-05-25T07:48:21Z</dcterms:modified>
  <cp:category/>
  <cp:contentStatus/>
</cp:coreProperties>
</file>