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Y31C318\kyoyu\01_03_総務企画課（企画）\002地域　　【医療構想】　推進委員会\☆☆圏域調整会議・地域医療構想推進委員会\R3\東\第１回　書面\通知文\"/>
    </mc:Choice>
  </mc:AlternateContent>
  <bookViews>
    <workbookView xWindow="0" yWindow="0" windowWidth="15348" windowHeight="4452"/>
  </bookViews>
  <sheets>
    <sheet name="Sheet1" sheetId="1" r:id="rId1"/>
  </sheets>
  <definedNames>
    <definedName name="_xlnm.Print_Area" localSheetId="0">Sheet1!$A$1:$AG$34</definedName>
  </definedNames>
  <calcPr calcId="162913"/>
</workbook>
</file>

<file path=xl/calcChain.xml><?xml version="1.0" encoding="utf-8"?>
<calcChain xmlns="http://schemas.openxmlformats.org/spreadsheetml/2006/main">
  <c r="V33" i="1" l="1"/>
  <c r="AB23" i="1"/>
  <c r="AB24" i="1"/>
  <c r="AB25" i="1"/>
  <c r="AB26" i="1"/>
  <c r="AB27" i="1"/>
  <c r="AB28" i="1"/>
  <c r="AB29" i="1"/>
  <c r="AB30" i="1"/>
  <c r="AB31" i="1"/>
  <c r="AB32" i="1"/>
  <c r="AB22" i="1"/>
  <c r="L7" i="1"/>
  <c r="L8" i="1"/>
  <c r="L9" i="1"/>
  <c r="L10" i="1"/>
  <c r="L11" i="1"/>
  <c r="L12" i="1"/>
  <c r="L13" i="1"/>
  <c r="L14" i="1"/>
  <c r="L15" i="1"/>
  <c r="L16" i="1"/>
  <c r="L6" i="1"/>
  <c r="D17" i="1"/>
  <c r="AB11" i="1" l="1"/>
  <c r="AB16" i="1"/>
  <c r="AB15" i="1"/>
  <c r="AB14" i="1"/>
  <c r="AB13" i="1"/>
  <c r="AB12" i="1"/>
  <c r="R12" i="1" s="1"/>
  <c r="AB10" i="1"/>
  <c r="AB9" i="1"/>
  <c r="AB8" i="1"/>
  <c r="AB7" i="1"/>
  <c r="AB6" i="1"/>
  <c r="W10" i="1" l="1"/>
  <c r="E10" i="1"/>
  <c r="B10" i="1"/>
  <c r="D33" i="1"/>
  <c r="B26" i="1"/>
  <c r="AF17" i="1"/>
  <c r="AE17" i="1"/>
  <c r="AD17" i="1"/>
  <c r="AB17" i="1"/>
  <c r="Z17" i="1"/>
  <c r="X17" i="1"/>
  <c r="V17" i="1"/>
  <c r="T17" i="1"/>
  <c r="O17" i="1"/>
  <c r="N17" i="1"/>
  <c r="L17" i="1"/>
  <c r="J17" i="1"/>
  <c r="H17" i="1"/>
  <c r="F17" i="1"/>
  <c r="AG16" i="1"/>
  <c r="AC16" i="1"/>
  <c r="AA16" i="1"/>
  <c r="Y16" i="1"/>
  <c r="W16" i="1"/>
  <c r="U16" i="1"/>
  <c r="R16" i="1"/>
  <c r="M16" i="1"/>
  <c r="K16" i="1"/>
  <c r="I16" i="1"/>
  <c r="G16" i="1"/>
  <c r="E16" i="1"/>
  <c r="B16" i="1"/>
  <c r="AG15" i="1"/>
  <c r="AC15" i="1"/>
  <c r="AA15" i="1"/>
  <c r="Y15" i="1"/>
  <c r="W15" i="1"/>
  <c r="U15" i="1"/>
  <c r="R15" i="1"/>
  <c r="M15" i="1"/>
  <c r="K15" i="1"/>
  <c r="I15" i="1"/>
  <c r="G15" i="1"/>
  <c r="E15" i="1"/>
  <c r="B15" i="1"/>
  <c r="AG14" i="1"/>
  <c r="AC14" i="1"/>
  <c r="AA14" i="1"/>
  <c r="Y14" i="1"/>
  <c r="W14" i="1"/>
  <c r="U14" i="1"/>
  <c r="R14" i="1"/>
  <c r="M14" i="1"/>
  <c r="K14" i="1"/>
  <c r="I14" i="1"/>
  <c r="G14" i="1"/>
  <c r="E14" i="1"/>
  <c r="B14" i="1"/>
  <c r="AG13" i="1"/>
  <c r="AC13" i="1"/>
  <c r="AA13" i="1"/>
  <c r="Y13" i="1"/>
  <c r="W13" i="1"/>
  <c r="U13" i="1"/>
  <c r="R13" i="1"/>
  <c r="M13" i="1"/>
  <c r="K13" i="1"/>
  <c r="I13" i="1"/>
  <c r="G13" i="1"/>
  <c r="E13" i="1"/>
  <c r="B13" i="1"/>
  <c r="AG12" i="1"/>
  <c r="AC12" i="1"/>
  <c r="AA12" i="1"/>
  <c r="Y12" i="1"/>
  <c r="W12" i="1"/>
  <c r="U12" i="1"/>
  <c r="M12" i="1"/>
  <c r="K12" i="1"/>
  <c r="I12" i="1"/>
  <c r="G12" i="1"/>
  <c r="E12" i="1"/>
  <c r="B12" i="1"/>
  <c r="AG11" i="1"/>
  <c r="AC11" i="1"/>
  <c r="AA11" i="1"/>
  <c r="Y11" i="1"/>
  <c r="W11" i="1"/>
  <c r="U11" i="1"/>
  <c r="R11" i="1"/>
  <c r="M11" i="1"/>
  <c r="K11" i="1"/>
  <c r="I11" i="1"/>
  <c r="G11" i="1"/>
  <c r="E11" i="1"/>
  <c r="B11" i="1"/>
  <c r="AG10" i="1"/>
  <c r="AC10" i="1"/>
  <c r="AA10" i="1"/>
  <c r="Y10" i="1"/>
  <c r="U10" i="1"/>
  <c r="R10" i="1"/>
  <c r="M10" i="1"/>
  <c r="K10" i="1"/>
  <c r="I10" i="1"/>
  <c r="G10" i="1"/>
  <c r="AG9" i="1"/>
  <c r="AC9" i="1"/>
  <c r="AA9" i="1"/>
  <c r="Y9" i="1"/>
  <c r="W9" i="1"/>
  <c r="U9" i="1"/>
  <c r="R9" i="1"/>
  <c r="M9" i="1"/>
  <c r="K9" i="1"/>
  <c r="I9" i="1"/>
  <c r="G9" i="1"/>
  <c r="E9" i="1"/>
  <c r="B9" i="1"/>
  <c r="AG8" i="1"/>
  <c r="AC8" i="1"/>
  <c r="AA8" i="1"/>
  <c r="Y8" i="1"/>
  <c r="W8" i="1"/>
  <c r="U8" i="1"/>
  <c r="R8" i="1"/>
  <c r="M8" i="1"/>
  <c r="K8" i="1"/>
  <c r="I8" i="1"/>
  <c r="G8" i="1"/>
  <c r="E8" i="1"/>
  <c r="B8" i="1"/>
  <c r="AG7" i="1"/>
  <c r="AC7" i="1"/>
  <c r="AA7" i="1"/>
  <c r="Y7" i="1"/>
  <c r="W7" i="1"/>
  <c r="U7" i="1"/>
  <c r="R7" i="1"/>
  <c r="M7" i="1"/>
  <c r="K7" i="1"/>
  <c r="I7" i="1"/>
  <c r="G7" i="1"/>
  <c r="E7" i="1"/>
  <c r="B7" i="1"/>
  <c r="AG6" i="1"/>
  <c r="AC6" i="1"/>
  <c r="AA6" i="1"/>
  <c r="Y6" i="1"/>
  <c r="W6" i="1"/>
  <c r="U6" i="1"/>
  <c r="R6" i="1"/>
  <c r="M6" i="1"/>
  <c r="K6" i="1"/>
  <c r="I6" i="1"/>
  <c r="G6" i="1"/>
  <c r="E6" i="1"/>
  <c r="B6" i="1"/>
  <c r="R17" i="1" l="1"/>
  <c r="B17" i="1"/>
  <c r="R23" i="1"/>
  <c r="S7" i="1" s="1"/>
  <c r="R24" i="1"/>
  <c r="S8" i="1" s="1"/>
  <c r="R25" i="1"/>
  <c r="S9" i="1" s="1"/>
  <c r="R26" i="1"/>
  <c r="S10" i="1" s="1"/>
  <c r="R27" i="1"/>
  <c r="S11" i="1" s="1"/>
  <c r="R28" i="1"/>
  <c r="S12" i="1" s="1"/>
  <c r="R29" i="1"/>
  <c r="S13" i="1" s="1"/>
  <c r="R30" i="1"/>
  <c r="S14" i="1" s="1"/>
  <c r="R31" i="1"/>
  <c r="S15" i="1" s="1"/>
  <c r="R32" i="1"/>
  <c r="S16" i="1" s="1"/>
  <c r="R22" i="1"/>
  <c r="S6" i="1" s="1"/>
  <c r="B23" i="1"/>
  <c r="C7" i="1" s="1"/>
  <c r="B24" i="1"/>
  <c r="C8" i="1" s="1"/>
  <c r="B25" i="1"/>
  <c r="C9" i="1" s="1"/>
  <c r="C10" i="1"/>
  <c r="B27" i="1"/>
  <c r="C11" i="1" s="1"/>
  <c r="B28" i="1"/>
  <c r="C12" i="1" s="1"/>
  <c r="B29" i="1"/>
  <c r="C13" i="1" s="1"/>
  <c r="B30" i="1"/>
  <c r="C14" i="1" s="1"/>
  <c r="B31" i="1"/>
  <c r="C15" i="1" s="1"/>
  <c r="B32" i="1"/>
  <c r="C16" i="1" s="1"/>
  <c r="B22" i="1"/>
  <c r="C6" i="1" s="1"/>
  <c r="AE33" i="1"/>
  <c r="O33" i="1" l="1"/>
  <c r="AD33" i="1" l="1"/>
  <c r="L33" i="1"/>
  <c r="M17" i="1" l="1"/>
  <c r="AF33" i="1" l="1"/>
  <c r="AG17" i="1" s="1"/>
  <c r="F33" i="1" l="1"/>
  <c r="N33" i="1"/>
  <c r="J33" i="1"/>
  <c r="K17" i="1" s="1"/>
  <c r="H33" i="1"/>
  <c r="I17" i="1" s="1"/>
  <c r="B33" i="1" l="1"/>
  <c r="G17" i="1"/>
  <c r="E17" i="1"/>
  <c r="C17" i="1"/>
  <c r="AB33" i="1"/>
  <c r="AC17" i="1" s="1"/>
  <c r="Z33" i="1"/>
  <c r="AA17" i="1" s="1"/>
  <c r="X33" i="1"/>
  <c r="Y17" i="1" s="1"/>
  <c r="T33" i="1"/>
  <c r="W17" i="1" l="1"/>
  <c r="U17" i="1"/>
  <c r="R33" i="1"/>
  <c r="S17" i="1" s="1"/>
</calcChain>
</file>

<file path=xl/sharedStrings.xml><?xml version="1.0" encoding="utf-8"?>
<sst xmlns="http://schemas.openxmlformats.org/spreadsheetml/2006/main" count="102" uniqueCount="32">
  <si>
    <t>高度急性期</t>
  </si>
  <si>
    <t>急性期</t>
  </si>
  <si>
    <t>回復期</t>
  </si>
  <si>
    <t>慢性期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</si>
  <si>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</si>
  <si>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</si>
  <si>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</si>
  <si>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</si>
  <si>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</si>
  <si>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</si>
  <si>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</si>
  <si>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</si>
  <si>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</si>
  <si>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</si>
  <si>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全体</t>
  </si>
  <si>
    <t>県全体</t>
  </si>
  <si>
    <t>（前年度からの
増減）</t>
    <rPh sb="1" eb="4">
      <t>ゼンネンド</t>
    </rPh>
    <rPh sb="8" eb="10">
      <t>ゾウゲン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</si>
  <si>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</si>
  <si>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名古屋・尾張中部</t>
    <rPh sb="4" eb="6">
      <t>オワリ</t>
    </rPh>
    <rPh sb="6" eb="8">
      <t>チュウブ</t>
    </rPh>
    <phoneticPr fontId="3"/>
  </si>
  <si>
    <t>廃止予定</t>
    <rPh sb="0" eb="2">
      <t>ハイシ</t>
    </rPh>
    <rPh sb="2" eb="4">
      <t>ヨテイ</t>
    </rPh>
    <phoneticPr fontId="3"/>
  </si>
  <si>
    <t>休棟</t>
    <rPh sb="0" eb="2">
      <t>キュウトウ</t>
    </rPh>
    <phoneticPr fontId="3"/>
  </si>
  <si>
    <t>再開予定</t>
    <rPh sb="0" eb="2">
      <t>サイカイ</t>
    </rPh>
    <rPh sb="2" eb="4">
      <t>ヨテイ</t>
    </rPh>
    <phoneticPr fontId="3"/>
  </si>
  <si>
    <t>廃止予定</t>
    <rPh sb="0" eb="2">
      <t>ハイシ</t>
    </rPh>
    <rPh sb="2" eb="4">
      <t>ヨテイ</t>
    </rPh>
    <phoneticPr fontId="3"/>
  </si>
  <si>
    <t>休棟等</t>
    <rPh sb="0" eb="2">
      <t>キュウトウ</t>
    </rPh>
    <rPh sb="2" eb="3">
      <t>トウ</t>
    </rPh>
    <phoneticPr fontId="3"/>
  </si>
  <si>
    <t>休棟予定</t>
    <rPh sb="0" eb="2">
      <t>キュウトウ</t>
    </rPh>
    <rPh sb="2" eb="4">
      <t>ヨテイ</t>
    </rPh>
    <phoneticPr fontId="3"/>
  </si>
  <si>
    <t>2019（令和元）年度と2020（令和2）年度の病床数比較</t>
    <rPh sb="5" eb="7">
      <t>レイワ</t>
    </rPh>
    <rPh sb="7" eb="8">
      <t>ガン</t>
    </rPh>
    <rPh sb="17" eb="19">
      <t>レイワ</t>
    </rPh>
    <phoneticPr fontId="3"/>
  </si>
  <si>
    <t>令和2年度病床機能報告結果について</t>
    <phoneticPr fontId="3"/>
  </si>
  <si>
    <t>2020（令和2）年度　病床機能報告（2020（令和2）年7月1日時点）</t>
    <rPh sb="9" eb="11">
      <t>ネンド</t>
    </rPh>
    <rPh sb="11" eb="13">
      <t>ヘイネンド</t>
    </rPh>
    <rPh sb="12" eb="14">
      <t>ビョウショウ</t>
    </rPh>
    <rPh sb="14" eb="16">
      <t>キノウ</t>
    </rPh>
    <rPh sb="16" eb="18">
      <t>ホウコク</t>
    </rPh>
    <rPh sb="24" eb="26">
      <t>レイワ</t>
    </rPh>
    <rPh sb="28" eb="29">
      <t>ネン</t>
    </rPh>
    <rPh sb="29" eb="30">
      <t>ヘイネン</t>
    </rPh>
    <rPh sb="30" eb="31">
      <t>ガツ</t>
    </rPh>
    <rPh sb="32" eb="33">
      <t>ニチ</t>
    </rPh>
    <rPh sb="33" eb="35">
      <t>ジテン</t>
    </rPh>
    <phoneticPr fontId="3"/>
  </si>
  <si>
    <t>（参考）2019（令和元）年度　病床機能報告（2019（令和元）年7月1日時点）</t>
    <rPh sb="1" eb="3">
      <t>サンコウ</t>
    </rPh>
    <rPh sb="9" eb="11">
      <t>レイワ</t>
    </rPh>
    <rPh sb="11" eb="12">
      <t>ガン</t>
    </rPh>
    <rPh sb="13" eb="15">
      <t>ネンド</t>
    </rPh>
    <rPh sb="16" eb="18">
      <t>ビョウショウ</t>
    </rPh>
    <rPh sb="18" eb="20">
      <t>キノウ</t>
    </rPh>
    <rPh sb="20" eb="22">
      <t>ホウコク</t>
    </rPh>
    <rPh sb="28" eb="30">
      <t>レイワ</t>
    </rPh>
    <rPh sb="30" eb="31">
      <t>ガン</t>
    </rPh>
    <rPh sb="32" eb="33">
      <t>ネン</t>
    </rPh>
    <rPh sb="34" eb="35">
      <t>ガツ</t>
    </rPh>
    <rPh sb="36" eb="37">
      <t>ニチ</t>
    </rPh>
    <rPh sb="37" eb="39">
      <t>ジテン</t>
    </rPh>
    <phoneticPr fontId="3"/>
  </si>
  <si>
    <t>2020（令和2）年度　病床機能報告　（2025年7月1日時点の機能）</t>
    <rPh sb="5" eb="6">
      <t>レイ</t>
    </rPh>
    <rPh sb="6" eb="7">
      <t>カズ</t>
    </rPh>
    <rPh sb="9" eb="11">
      <t>ネンド</t>
    </rPh>
    <rPh sb="11" eb="13">
      <t>ヘイネンド</t>
    </rPh>
    <rPh sb="12" eb="14">
      <t>ビョウショウ</t>
    </rPh>
    <rPh sb="14" eb="16">
      <t>キノウ</t>
    </rPh>
    <rPh sb="16" eb="18">
      <t>ホウコク</t>
    </rPh>
    <rPh sb="24" eb="25">
      <t>ネン</t>
    </rPh>
    <rPh sb="26" eb="27">
      <t>ガツ</t>
    </rPh>
    <rPh sb="27" eb="29">
      <t>ツイタチ</t>
    </rPh>
    <rPh sb="29" eb="31">
      <t>ジテン</t>
    </rPh>
    <rPh sb="32" eb="34">
      <t>キノウ</t>
    </rPh>
    <phoneticPr fontId="3"/>
  </si>
  <si>
    <t>（参考）2019（令和元）年度　病床機能報告　（2025年7月1日時点の機能）</t>
    <rPh sb="1" eb="3">
      <t>サンコウ</t>
    </rPh>
    <rPh sb="9" eb="11">
      <t>レイワ</t>
    </rPh>
    <rPh sb="11" eb="12">
      <t>ガン</t>
    </rPh>
    <rPh sb="13" eb="15">
      <t>ネンド</t>
    </rPh>
    <rPh sb="16" eb="18">
      <t>ビョウショウ</t>
    </rPh>
    <rPh sb="18" eb="20">
      <t>キノウ</t>
    </rPh>
    <rPh sb="20" eb="22">
      <t>ホウコク</t>
    </rPh>
    <phoneticPr fontId="3"/>
  </si>
  <si>
    <t>資料２</t>
    <rPh sb="0" eb="2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</si>
</sst>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72"/>
      <color theme="1"/>
      <name val="ＭＳ Ｐゴシック"/>
      <family val="2"/>
      <charset val="128"/>
      <scheme val="minor"/>
    </font>
    <font>
      <sz val="7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38" fontId="0" fillId="0" borderId="0" xfId="1" applyFont="1" applyAlignment="1">
      <alignment vertical="center" shrinkToFit="1"/>
    </xf>
    <xf numFmtId="38" fontId="0" fillId="0" borderId="0" xfId="1" applyFont="1" applyAlignment="1">
      <alignment horizontal="center" vertical="center" shrinkToFit="1"/>
    </xf>
    <xf numFmtId="38" fontId="0" fillId="0" borderId="1" xfId="1" applyFont="1" applyBorder="1" applyAlignment="1">
      <alignment vertical="center" shrinkToFit="1"/>
    </xf>
    <xf numFmtId="38" fontId="0" fillId="0" borderId="2" xfId="1" applyFont="1" applyBorder="1" applyAlignment="1">
      <alignment vertical="center" shrinkToFit="1"/>
    </xf>
    <xf numFmtId="38" fontId="0" fillId="0" borderId="3" xfId="1" applyFont="1" applyBorder="1" applyAlignment="1">
      <alignment vertical="center" shrinkToFit="1"/>
    </xf>
    <xf numFmtId="38" fontId="0" fillId="0" borderId="5" xfId="1" applyFont="1" applyBorder="1" applyAlignment="1">
      <alignment vertical="center" shrinkToFit="1"/>
    </xf>
    <xf numFmtId="38" fontId="0" fillId="0" borderId="6" xfId="1" applyFont="1" applyBorder="1" applyAlignment="1">
      <alignment vertical="center" shrinkToFit="1"/>
    </xf>
    <xf numFmtId="38" fontId="0" fillId="0" borderId="7" xfId="1" applyFont="1" applyBorder="1" applyAlignment="1">
      <alignment vertical="center" shrinkToFit="1"/>
    </xf>
    <xf numFmtId="38" fontId="0" fillId="0" borderId="8" xfId="1" applyFont="1" applyBorder="1" applyAlignment="1">
      <alignment vertical="center" shrinkToFit="1"/>
    </xf>
    <xf numFmtId="38" fontId="0" fillId="0" borderId="9" xfId="1" applyFont="1" applyBorder="1" applyAlignment="1">
      <alignment vertical="center" shrinkToFit="1"/>
    </xf>
    <xf numFmtId="38" fontId="0" fillId="0" borderId="4" xfId="1" applyFont="1" applyBorder="1" applyAlignment="1">
      <alignment vertical="center" shrinkToFit="1"/>
    </xf>
    <xf numFmtId="38" fontId="0" fillId="0" borderId="0" xfId="1" applyFont="1" applyBorder="1" applyAlignment="1">
      <alignment horizontal="center" vertical="center" shrinkToFit="1"/>
    </xf>
    <xf numFmtId="38" fontId="5" fillId="0" borderId="0" xfId="1" applyFont="1" applyAlignment="1">
      <alignment vertical="center" shrinkToFit="1"/>
    </xf>
    <xf numFmtId="38" fontId="7" fillId="0" borderId="0" xfId="1" applyFont="1" applyBorder="1" applyAlignment="1">
      <alignment horizontal="center" vertical="center" shrinkToFit="1"/>
    </xf>
    <xf numFmtId="38" fontId="0" fillId="0" borderId="18" xfId="1" applyFont="1" applyBorder="1" applyAlignment="1">
      <alignment vertical="center" shrinkToFit="1"/>
    </xf>
    <xf numFmtId="38" fontId="4" fillId="0" borderId="0" xfId="1" applyFont="1" applyBorder="1" applyAlignment="1">
      <alignment horizontal="left" vertical="center" shrinkToFit="1"/>
    </xf>
    <xf numFmtId="38" fontId="0" fillId="0" borderId="10" xfId="1" applyFont="1" applyBorder="1" applyAlignment="1">
      <alignment horizontal="center" vertical="center" shrinkToFit="1"/>
    </xf>
    <xf numFmtId="38" fontId="0" fillId="0" borderId="20" xfId="1" applyFont="1" applyBorder="1" applyAlignment="1">
      <alignment horizontal="center" vertical="center" shrinkToFit="1"/>
    </xf>
    <xf numFmtId="38" fontId="0" fillId="0" borderId="25" xfId="1" applyFont="1" applyBorder="1" applyAlignment="1">
      <alignment horizontal="center" vertical="center" shrinkToFit="1"/>
    </xf>
    <xf numFmtId="38" fontId="0" fillId="0" borderId="23" xfId="1" applyFont="1" applyBorder="1" applyAlignment="1">
      <alignment horizontal="center" vertical="center" shrinkToFit="1"/>
    </xf>
    <xf numFmtId="38" fontId="0" fillId="0" borderId="29" xfId="1" applyFont="1" applyBorder="1" applyAlignment="1">
      <alignment horizontal="center" vertical="center" shrinkToFit="1"/>
    </xf>
    <xf numFmtId="38" fontId="0" fillId="0" borderId="30" xfId="1" applyFont="1" applyBorder="1" applyAlignment="1">
      <alignment vertical="center" shrinkToFit="1"/>
    </xf>
    <xf numFmtId="38" fontId="0" fillId="0" borderId="33" xfId="1" applyFont="1" applyBorder="1" applyAlignment="1">
      <alignment horizontal="center" vertical="center" shrinkToFit="1"/>
    </xf>
    <xf numFmtId="38" fontId="6" fillId="0" borderId="5" xfId="1" applyFont="1" applyFill="1" applyBorder="1" applyAlignment="1">
      <alignment horizontal="center" vertical="center" wrapText="1" shrinkToFit="1"/>
    </xf>
    <xf numFmtId="38" fontId="0" fillId="0" borderId="1" xfId="1" applyFont="1" applyFill="1" applyBorder="1" applyAlignment="1">
      <alignment vertical="center" shrinkToFit="1"/>
    </xf>
    <xf numFmtId="38" fontId="0" fillId="0" borderId="8" xfId="1" applyFont="1" applyFill="1" applyBorder="1" applyAlignment="1">
      <alignment vertical="center" shrinkToFit="1"/>
    </xf>
    <xf numFmtId="38" fontId="0" fillId="0" borderId="21" xfId="1" applyFont="1" applyFill="1" applyBorder="1" applyAlignment="1">
      <alignment vertical="center" shrinkToFit="1"/>
    </xf>
    <xf numFmtId="38" fontId="0" fillId="0" borderId="23" xfId="1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left" vertical="center" shrinkToFit="1"/>
    </xf>
    <xf numFmtId="38" fontId="0" fillId="0" borderId="29" xfId="1" applyFont="1" applyBorder="1" applyAlignment="1">
      <alignment horizontal="center" vertical="center" shrinkToFit="1"/>
    </xf>
    <xf numFmtId="38" fontId="0" fillId="0" borderId="10" xfId="1" applyFont="1" applyBorder="1" applyAlignment="1">
      <alignment horizontal="center" vertical="center" shrinkToFit="1"/>
    </xf>
    <xf numFmtId="38" fontId="1" fillId="0" borderId="20" xfId="1" applyFont="1" applyBorder="1">
      <alignment vertical="center"/>
    </xf>
    <xf numFmtId="38" fontId="1" fillId="0" borderId="31" xfId="1" applyFont="1" applyBorder="1">
      <alignment vertical="center"/>
    </xf>
    <xf numFmtId="38" fontId="9" fillId="0" borderId="20" xfId="1" applyFont="1" applyBorder="1" applyAlignment="1">
      <alignment vertical="center" wrapText="1"/>
    </xf>
    <xf numFmtId="38" fontId="0" fillId="0" borderId="20" xfId="1" applyFont="1" applyBorder="1">
      <alignment vertical="center"/>
    </xf>
    <xf numFmtId="38" fontId="0" fillId="0" borderId="31" xfId="1" applyFont="1" applyBorder="1">
      <alignment vertical="center"/>
    </xf>
    <xf numFmtId="38" fontId="1" fillId="0" borderId="3" xfId="1" applyFont="1" applyBorder="1">
      <alignment vertical="center"/>
    </xf>
    <xf numFmtId="38" fontId="1" fillId="0" borderId="4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4" fillId="0" borderId="0" xfId="1" applyFont="1" applyAlignment="1">
      <alignment horizontal="left" vertical="center" shrinkToFit="1"/>
    </xf>
    <xf numFmtId="38" fontId="0" fillId="0" borderId="41" xfId="1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 shrinkToFit="1"/>
    </xf>
    <xf numFmtId="38" fontId="0" fillId="0" borderId="35" xfId="1" applyFont="1" applyBorder="1" applyAlignment="1">
      <alignment horizontal="center" vertical="center" shrinkToFit="1"/>
    </xf>
    <xf numFmtId="38" fontId="0" fillId="0" borderId="11" xfId="1" applyFont="1" applyBorder="1" applyAlignment="1">
      <alignment horizontal="center" vertical="center" shrinkToFit="1"/>
    </xf>
    <xf numFmtId="38" fontId="0" fillId="0" borderId="12" xfId="1" applyFont="1" applyBorder="1" applyAlignment="1">
      <alignment horizontal="center" vertical="center" shrinkToFit="1"/>
    </xf>
    <xf numFmtId="38" fontId="0" fillId="0" borderId="13" xfId="1" applyFont="1" applyBorder="1" applyAlignment="1">
      <alignment horizontal="center" vertical="center" shrinkToFit="1"/>
    </xf>
    <xf numFmtId="38" fontId="0" fillId="0" borderId="14" xfId="1" applyFont="1" applyBorder="1" applyAlignment="1">
      <alignment horizontal="center" vertical="center" shrinkToFit="1"/>
    </xf>
    <xf numFmtId="38" fontId="0" fillId="0" borderId="18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 shrinkToFit="1"/>
    </xf>
    <xf numFmtId="38" fontId="0" fillId="0" borderId="37" xfId="1" applyFont="1" applyBorder="1" applyAlignment="1">
      <alignment horizontal="center" vertical="center" shrinkToFit="1"/>
    </xf>
    <xf numFmtId="38" fontId="0" fillId="0" borderId="39" xfId="1" applyFont="1" applyBorder="1" applyAlignment="1">
      <alignment horizontal="center" vertical="center" shrinkToFit="1"/>
    </xf>
    <xf numFmtId="38" fontId="0" fillId="0" borderId="15" xfId="1" applyFont="1" applyBorder="1" applyAlignment="1">
      <alignment horizontal="center" vertical="center" shrinkToFit="1"/>
    </xf>
    <xf numFmtId="38" fontId="0" fillId="0" borderId="16" xfId="1" applyFont="1" applyBorder="1" applyAlignment="1">
      <alignment horizontal="center" vertical="center" shrinkToFit="1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 shrinkToFit="1"/>
    </xf>
    <xf numFmtId="38" fontId="0" fillId="0" borderId="23" xfId="1" applyFont="1" applyBorder="1" applyAlignment="1">
      <alignment horizontal="center" vertical="center" shrinkToFit="1"/>
    </xf>
    <xf numFmtId="38" fontId="6" fillId="0" borderId="27" xfId="1" applyFont="1" applyBorder="1" applyAlignment="1">
      <alignment horizontal="center" vertical="center" wrapText="1" shrinkToFit="1"/>
    </xf>
    <xf numFmtId="38" fontId="6" fillId="0" borderId="23" xfId="1" applyFont="1" applyBorder="1" applyAlignment="1">
      <alignment horizontal="center" vertical="center" wrapText="1" shrinkToFit="1"/>
    </xf>
    <xf numFmtId="38" fontId="0" fillId="0" borderId="22" xfId="1" applyFont="1" applyBorder="1" applyAlignment="1">
      <alignment horizontal="center" vertical="center" shrinkToFit="1"/>
    </xf>
    <xf numFmtId="38" fontId="0" fillId="0" borderId="28" xfId="1" applyFont="1" applyBorder="1" applyAlignment="1">
      <alignment horizontal="center" vertical="center" shrinkToFit="1"/>
    </xf>
    <xf numFmtId="38" fontId="0" fillId="0" borderId="26" xfId="1" applyFont="1" applyBorder="1" applyAlignment="1">
      <alignment horizontal="center" vertical="center" wrapText="1" shrinkToFit="1"/>
    </xf>
    <xf numFmtId="38" fontId="0" fillId="0" borderId="36" xfId="1" applyFont="1" applyBorder="1" applyAlignment="1">
      <alignment horizontal="center" vertical="center" wrapText="1" shrinkToFit="1"/>
    </xf>
    <xf numFmtId="38" fontId="0" fillId="0" borderId="11" xfId="1" applyFont="1" applyBorder="1" applyAlignment="1">
      <alignment horizontal="center" vertical="center" wrapText="1" shrinkToFit="1"/>
    </xf>
    <xf numFmtId="38" fontId="0" fillId="0" borderId="24" xfId="1" applyFont="1" applyBorder="1" applyAlignment="1">
      <alignment horizontal="center" vertical="center" wrapText="1" shrinkToFit="1"/>
    </xf>
    <xf numFmtId="38" fontId="0" fillId="0" borderId="36" xfId="1" applyFont="1" applyBorder="1" applyAlignment="1">
      <alignment horizontal="center" vertical="center" shrinkToFit="1"/>
    </xf>
    <xf numFmtId="38" fontId="0" fillId="0" borderId="24" xfId="1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left" vertical="center" shrinkToFit="1"/>
    </xf>
    <xf numFmtId="38" fontId="0" fillId="0" borderId="19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8" fillId="0" borderId="0" xfId="1" applyFont="1" applyAlignment="1">
      <alignment horizontal="left" vertical="center" shrinkToFit="1"/>
    </xf>
    <xf numFmtId="38" fontId="0" fillId="0" borderId="0" xfId="1" applyFont="1" applyAlignment="1">
      <alignment horizontal="left" vertical="center" shrinkToFit="1"/>
    </xf>
    <xf numFmtId="38" fontId="10" fillId="0" borderId="0" xfId="1" applyFont="1" applyBorder="1" applyAlignment="1">
      <alignment horizontal="center" vertical="center" shrinkToFit="1"/>
    </xf>
    <xf numFmtId="38" fontId="11" fillId="0" borderId="0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4"/>
  <sheetViews>
    <sheetView tabSelected="1" view="pageBreakPreview" zoomScale="50" zoomScaleNormal="100" zoomScaleSheetLayoutView="50" workbookViewId="0">
      <selection activeCell="A2" sqref="A2:H2"/>
    </sheetView>
  </sheetViews>
  <sheetFormatPr defaultColWidth="9" defaultRowHeight="13.2" x14ac:dyDescent="0.2"/>
  <cols>
    <col min="1" max="1" width="13.44140625" style="1" customWidth="1"/>
    <col min="2" max="2" width="9.6640625" style="1" customWidth="1"/>
    <col min="3" max="3" width="7" style="1" customWidth="1"/>
    <col min="4" max="4" width="9.6640625" style="1" customWidth="1"/>
    <col min="5" max="5" width="7" style="1" customWidth="1"/>
    <col min="6" max="6" width="9.6640625" style="1" customWidth="1"/>
    <col min="7" max="7" width="7" style="1" customWidth="1"/>
    <col min="8" max="8" width="9.6640625" style="1" customWidth="1"/>
    <col min="9" max="9" width="7" style="1" customWidth="1"/>
    <col min="10" max="10" width="9.6640625" style="1" customWidth="1"/>
    <col min="11" max="11" width="7" style="1" customWidth="1"/>
    <col min="12" max="12" width="9.6640625" style="1" customWidth="1"/>
    <col min="13" max="13" width="5.77734375" style="1" customWidth="1"/>
    <col min="14" max="15" width="9.77734375" style="1" customWidth="1"/>
    <col min="16" max="16" width="8.33203125" style="1" customWidth="1"/>
    <col min="17" max="17" width="13.44140625" style="1" customWidth="1"/>
    <col min="18" max="18" width="9.6640625" style="1" customWidth="1"/>
    <col min="19" max="19" width="7" style="1" customWidth="1"/>
    <col min="20" max="20" width="9.6640625" style="1" customWidth="1"/>
    <col min="21" max="21" width="7" style="1" customWidth="1"/>
    <col min="22" max="22" width="9.6640625" style="1" customWidth="1"/>
    <col min="23" max="23" width="7" style="1" customWidth="1"/>
    <col min="24" max="24" width="9.6640625" style="1" customWidth="1"/>
    <col min="25" max="25" width="7" style="1" customWidth="1"/>
    <col min="26" max="26" width="9.6640625" style="1" customWidth="1"/>
    <col min="27" max="27" width="7" style="1" customWidth="1"/>
    <col min="28" max="28" width="9.6640625" style="1" customWidth="1"/>
    <col min="29" max="29" width="5.77734375" style="1" customWidth="1"/>
    <col min="30" max="32" width="9.6640625" style="1" customWidth="1"/>
    <col min="33" max="33" width="5.77734375" style="1" customWidth="1"/>
    <col min="34" max="16384" width="9" style="1"/>
  </cols>
  <sheetData>
    <row r="1" spans="1:35" ht="51" customHeight="1" x14ac:dyDescent="0.2">
      <c r="A1" s="78" t="s">
        <v>26</v>
      </c>
      <c r="B1" s="78"/>
      <c r="C1" s="78"/>
      <c r="D1" s="78"/>
      <c r="E1" s="78"/>
      <c r="F1" s="78"/>
      <c r="AD1" s="12"/>
      <c r="AE1" s="12"/>
      <c r="AF1" s="12"/>
      <c r="AG1" s="12"/>
      <c r="AH1" s="14"/>
      <c r="AI1" s="14"/>
    </row>
    <row r="2" spans="1:35" ht="59.25" customHeight="1" x14ac:dyDescent="0.2">
      <c r="A2" s="43" t="s">
        <v>25</v>
      </c>
      <c r="B2" s="43"/>
      <c r="C2" s="43"/>
      <c r="D2" s="43"/>
      <c r="E2" s="43"/>
      <c r="F2" s="43"/>
      <c r="G2" s="43"/>
      <c r="H2" s="43"/>
      <c r="AB2" s="12"/>
      <c r="AC2" s="12"/>
      <c r="AD2" s="80" t="s">
        <v>31</v>
      </c>
      <c r="AE2" s="81"/>
      <c r="AF2" s="81"/>
      <c r="AG2" s="12"/>
    </row>
    <row r="3" spans="1:35" ht="46.5" customHeight="1" thickBot="1" x14ac:dyDescent="0.25">
      <c r="A3" s="75" t="s">
        <v>27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29"/>
      <c r="P3" s="13"/>
      <c r="Q3" s="75" t="s">
        <v>29</v>
      </c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</row>
    <row r="4" spans="1:35" s="2" customFormat="1" ht="18" customHeight="1" x14ac:dyDescent="0.2">
      <c r="A4" s="63"/>
      <c r="B4" s="68" t="s">
        <v>14</v>
      </c>
      <c r="C4" s="65" t="s">
        <v>16</v>
      </c>
      <c r="D4" s="68" t="s">
        <v>0</v>
      </c>
      <c r="E4" s="65" t="s">
        <v>16</v>
      </c>
      <c r="F4" s="68" t="s">
        <v>1</v>
      </c>
      <c r="G4" s="65" t="s">
        <v>16</v>
      </c>
      <c r="H4" s="68" t="s">
        <v>2</v>
      </c>
      <c r="I4" s="65" t="s">
        <v>16</v>
      </c>
      <c r="J4" s="68" t="s">
        <v>3</v>
      </c>
      <c r="K4" s="65" t="s">
        <v>16</v>
      </c>
      <c r="L4" s="69" t="s">
        <v>20</v>
      </c>
      <c r="M4" s="30"/>
      <c r="N4" s="30"/>
      <c r="O4" s="31"/>
      <c r="Q4" s="63"/>
      <c r="R4" s="68" t="s">
        <v>14</v>
      </c>
      <c r="S4" s="65" t="s">
        <v>16</v>
      </c>
      <c r="T4" s="68" t="s">
        <v>0</v>
      </c>
      <c r="U4" s="65" t="s">
        <v>16</v>
      </c>
      <c r="V4" s="68" t="s">
        <v>1</v>
      </c>
      <c r="W4" s="65" t="s">
        <v>16</v>
      </c>
      <c r="X4" s="68" t="s">
        <v>2</v>
      </c>
      <c r="Y4" s="65" t="s">
        <v>16</v>
      </c>
      <c r="Z4" s="68" t="s">
        <v>3</v>
      </c>
      <c r="AA4" s="65" t="s">
        <v>16</v>
      </c>
      <c r="AB4" s="48" t="s">
        <v>23</v>
      </c>
      <c r="AC4" s="30"/>
      <c r="AD4" s="30"/>
      <c r="AE4" s="31"/>
      <c r="AF4" s="68" t="s">
        <v>17</v>
      </c>
      <c r="AG4" s="65" t="s">
        <v>16</v>
      </c>
    </row>
    <row r="5" spans="1:35" s="2" customFormat="1" ht="33.75" customHeight="1" x14ac:dyDescent="0.2">
      <c r="A5" s="64"/>
      <c r="B5" s="67"/>
      <c r="C5" s="66"/>
      <c r="D5" s="67"/>
      <c r="E5" s="66"/>
      <c r="F5" s="67"/>
      <c r="G5" s="66"/>
      <c r="H5" s="67"/>
      <c r="I5" s="66"/>
      <c r="J5" s="67"/>
      <c r="K5" s="66"/>
      <c r="L5" s="71"/>
      <c r="M5" s="24" t="s">
        <v>16</v>
      </c>
      <c r="N5" s="19" t="s">
        <v>21</v>
      </c>
      <c r="O5" s="28" t="s">
        <v>19</v>
      </c>
      <c r="Q5" s="64"/>
      <c r="R5" s="67"/>
      <c r="S5" s="66"/>
      <c r="T5" s="67"/>
      <c r="U5" s="66"/>
      <c r="V5" s="67"/>
      <c r="W5" s="66"/>
      <c r="X5" s="67"/>
      <c r="Y5" s="66"/>
      <c r="Z5" s="67"/>
      <c r="AA5" s="66"/>
      <c r="AB5" s="67"/>
      <c r="AC5" s="24" t="s">
        <v>16</v>
      </c>
      <c r="AD5" s="18" t="s">
        <v>24</v>
      </c>
      <c r="AE5" s="23" t="s">
        <v>19</v>
      </c>
      <c r="AF5" s="67"/>
      <c r="AG5" s="66"/>
    </row>
    <row r="6" spans="1:35" ht="24.75" customHeight="1" x14ac:dyDescent="0.2">
      <c r="A6" s="3" t="s">
        <v>18</v>
      </c>
      <c r="B6" s="4">
        <f>D6+F6+H6+J6+L6</f>
        <v>21406</v>
      </c>
      <c r="C6" s="5">
        <f>B6-B22</f>
        <v>-111</v>
      </c>
      <c r="D6" s="32">
        <v>5915</v>
      </c>
      <c r="E6" s="5">
        <f t="shared" ref="E6:E17" si="0">D6-D22</f>
        <v>-93</v>
      </c>
      <c r="F6" s="32">
        <v>7564</v>
      </c>
      <c r="G6" s="5">
        <f t="shared" ref="G6:G17" si="1">F6-F22</f>
        <v>-91</v>
      </c>
      <c r="H6" s="32">
        <v>3243</v>
      </c>
      <c r="I6" s="5">
        <f t="shared" ref="I6:I17" si="2">H6-H22</f>
        <v>16</v>
      </c>
      <c r="J6" s="32">
        <v>4072</v>
      </c>
      <c r="K6" s="5">
        <f t="shared" ref="K6:K17" si="3">J6-J22</f>
        <v>-71</v>
      </c>
      <c r="L6" s="15">
        <f>SUM(N6:O6)</f>
        <v>612</v>
      </c>
      <c r="M6" s="25">
        <f t="shared" ref="M6:M17" si="4">L6-L22</f>
        <v>128</v>
      </c>
      <c r="N6" s="32">
        <v>456</v>
      </c>
      <c r="O6" s="37">
        <v>156</v>
      </c>
      <c r="Q6" s="3" t="s">
        <v>18</v>
      </c>
      <c r="R6" s="4">
        <f>T6+V6+X6+Z6+AB6+AF6</f>
        <v>20999</v>
      </c>
      <c r="S6" s="5">
        <f t="shared" ref="S6:S17" si="5">R6-R22</f>
        <v>-431</v>
      </c>
      <c r="T6" s="35">
        <v>5950</v>
      </c>
      <c r="U6" s="5">
        <f t="shared" ref="U6:U17" si="6">T6-T22</f>
        <v>76</v>
      </c>
      <c r="V6" s="35">
        <v>7315</v>
      </c>
      <c r="W6" s="5">
        <f t="shared" ref="W6:W17" si="7">V6-V22</f>
        <v>-202</v>
      </c>
      <c r="X6" s="35">
        <v>3543</v>
      </c>
      <c r="Y6" s="5">
        <f t="shared" ref="Y6:Y17" si="8">X6-X22</f>
        <v>-58</v>
      </c>
      <c r="Z6" s="35">
        <v>3740</v>
      </c>
      <c r="AA6" s="5">
        <f t="shared" ref="AA6:AA17" si="9">Z6-Z22</f>
        <v>-146</v>
      </c>
      <c r="AB6" s="4">
        <f>AD6+AE6</f>
        <v>221</v>
      </c>
      <c r="AC6" s="25">
        <f t="shared" ref="AC6:AC17" si="10">AB6-AB22</f>
        <v>-80</v>
      </c>
      <c r="AD6" s="35">
        <v>203</v>
      </c>
      <c r="AE6" s="41">
        <v>18</v>
      </c>
      <c r="AF6" s="39">
        <v>230</v>
      </c>
      <c r="AG6" s="5">
        <f t="shared" ref="AG6:AG17" si="11">AF6-AF22</f>
        <v>-21</v>
      </c>
    </row>
    <row r="7" spans="1:35" ht="24.75" customHeight="1" x14ac:dyDescent="0.2">
      <c r="A7" s="3" t="s">
        <v>4</v>
      </c>
      <c r="B7" s="4">
        <f t="shared" ref="B7:B16" si="12">D7+F7+H7+J7+L7</f>
        <v>1867</v>
      </c>
      <c r="C7" s="5">
        <f t="shared" ref="C7:C17" si="13">B7-B23</f>
        <v>-50</v>
      </c>
      <c r="D7" s="32">
        <v>194</v>
      </c>
      <c r="E7" s="5">
        <f t="shared" si="0"/>
        <v>0</v>
      </c>
      <c r="F7" s="32">
        <v>781</v>
      </c>
      <c r="G7" s="5">
        <f t="shared" si="1"/>
        <v>0</v>
      </c>
      <c r="H7" s="32">
        <v>449</v>
      </c>
      <c r="I7" s="5">
        <f t="shared" si="2"/>
        <v>17</v>
      </c>
      <c r="J7" s="32">
        <v>344</v>
      </c>
      <c r="K7" s="5">
        <f t="shared" si="3"/>
        <v>-70</v>
      </c>
      <c r="L7" s="15">
        <f t="shared" ref="L7:L16" si="14">SUM(N7:O7)</f>
        <v>99</v>
      </c>
      <c r="M7" s="25">
        <f t="shared" si="4"/>
        <v>3</v>
      </c>
      <c r="N7" s="32">
        <v>48</v>
      </c>
      <c r="O7" s="37">
        <v>51</v>
      </c>
      <c r="Q7" s="3" t="s">
        <v>4</v>
      </c>
      <c r="R7" s="4">
        <f t="shared" ref="R7:R16" si="15">T7+V7+X7+Z7+AB7+AF7</f>
        <v>1772</v>
      </c>
      <c r="S7" s="5">
        <f t="shared" si="5"/>
        <v>-145</v>
      </c>
      <c r="T7" s="35">
        <v>194</v>
      </c>
      <c r="U7" s="5">
        <f t="shared" si="6"/>
        <v>0</v>
      </c>
      <c r="V7" s="35">
        <v>794</v>
      </c>
      <c r="W7" s="5">
        <f t="shared" si="7"/>
        <v>13</v>
      </c>
      <c r="X7" s="35">
        <v>472</v>
      </c>
      <c r="Y7" s="5">
        <f t="shared" si="8"/>
        <v>-37</v>
      </c>
      <c r="Z7" s="35">
        <v>312</v>
      </c>
      <c r="AA7" s="5">
        <f t="shared" si="9"/>
        <v>-19</v>
      </c>
      <c r="AB7" s="4">
        <f t="shared" ref="AB7:AB15" si="16">AD7+AE7</f>
        <v>0</v>
      </c>
      <c r="AC7" s="25">
        <f t="shared" si="10"/>
        <v>-52</v>
      </c>
      <c r="AD7" s="35">
        <v>0</v>
      </c>
      <c r="AE7" s="41">
        <v>0</v>
      </c>
      <c r="AF7" s="39">
        <v>0</v>
      </c>
      <c r="AG7" s="5">
        <f t="shared" si="11"/>
        <v>-50</v>
      </c>
    </row>
    <row r="8" spans="1:35" ht="24.75" customHeight="1" x14ac:dyDescent="0.2">
      <c r="A8" s="3" t="s">
        <v>5</v>
      </c>
      <c r="B8" s="4">
        <f t="shared" si="12"/>
        <v>4585</v>
      </c>
      <c r="C8" s="5">
        <f t="shared" si="13"/>
        <v>-2</v>
      </c>
      <c r="D8" s="32">
        <v>2022</v>
      </c>
      <c r="E8" s="5">
        <f t="shared" si="0"/>
        <v>0</v>
      </c>
      <c r="F8" s="32">
        <v>1343</v>
      </c>
      <c r="G8" s="5">
        <f t="shared" si="1"/>
        <v>-46</v>
      </c>
      <c r="H8" s="32">
        <v>243</v>
      </c>
      <c r="I8" s="5">
        <f t="shared" si="2"/>
        <v>85</v>
      </c>
      <c r="J8" s="32">
        <v>835</v>
      </c>
      <c r="K8" s="5">
        <f t="shared" si="3"/>
        <v>-40</v>
      </c>
      <c r="L8" s="15">
        <f t="shared" si="14"/>
        <v>142</v>
      </c>
      <c r="M8" s="25">
        <f t="shared" si="4"/>
        <v>-1</v>
      </c>
      <c r="N8" s="32">
        <v>81</v>
      </c>
      <c r="O8" s="37">
        <v>61</v>
      </c>
      <c r="Q8" s="3" t="s">
        <v>5</v>
      </c>
      <c r="R8" s="4">
        <f t="shared" si="15"/>
        <v>4252</v>
      </c>
      <c r="S8" s="5">
        <f t="shared" si="5"/>
        <v>-331</v>
      </c>
      <c r="T8" s="35">
        <v>2022</v>
      </c>
      <c r="U8" s="5">
        <f t="shared" si="6"/>
        <v>0</v>
      </c>
      <c r="V8" s="35">
        <v>1400</v>
      </c>
      <c r="W8" s="5">
        <f t="shared" si="7"/>
        <v>20</v>
      </c>
      <c r="X8" s="35">
        <v>244</v>
      </c>
      <c r="Y8" s="5">
        <f t="shared" si="8"/>
        <v>28</v>
      </c>
      <c r="Z8" s="35">
        <v>578</v>
      </c>
      <c r="AA8" s="5">
        <f t="shared" si="9"/>
        <v>-316</v>
      </c>
      <c r="AB8" s="4">
        <f t="shared" si="16"/>
        <v>8</v>
      </c>
      <c r="AC8" s="25">
        <f t="shared" si="10"/>
        <v>-63</v>
      </c>
      <c r="AD8" s="35">
        <v>8</v>
      </c>
      <c r="AE8" s="41">
        <v>0</v>
      </c>
      <c r="AF8" s="39">
        <v>0</v>
      </c>
      <c r="AG8" s="5">
        <f t="shared" si="11"/>
        <v>0</v>
      </c>
    </row>
    <row r="9" spans="1:35" ht="24.75" customHeight="1" x14ac:dyDescent="0.2">
      <c r="A9" s="3" t="s">
        <v>6</v>
      </c>
      <c r="B9" s="4">
        <f t="shared" si="12"/>
        <v>3953</v>
      </c>
      <c r="C9" s="5">
        <f t="shared" si="13"/>
        <v>-19</v>
      </c>
      <c r="D9" s="32">
        <v>98</v>
      </c>
      <c r="E9" s="5">
        <f t="shared" si="0"/>
        <v>-4</v>
      </c>
      <c r="F9" s="32">
        <v>2352</v>
      </c>
      <c r="G9" s="5">
        <f t="shared" si="1"/>
        <v>-58</v>
      </c>
      <c r="H9" s="32">
        <v>730</v>
      </c>
      <c r="I9" s="5">
        <f t="shared" si="2"/>
        <v>28</v>
      </c>
      <c r="J9" s="32">
        <v>599</v>
      </c>
      <c r="K9" s="5">
        <f t="shared" si="3"/>
        <v>0</v>
      </c>
      <c r="L9" s="15">
        <f t="shared" si="14"/>
        <v>174</v>
      </c>
      <c r="M9" s="25">
        <f t="shared" si="4"/>
        <v>15</v>
      </c>
      <c r="N9" s="32">
        <v>117</v>
      </c>
      <c r="O9" s="37">
        <v>57</v>
      </c>
      <c r="Q9" s="3" t="s">
        <v>6</v>
      </c>
      <c r="R9" s="4">
        <f t="shared" si="15"/>
        <v>3849</v>
      </c>
      <c r="S9" s="5">
        <f t="shared" si="5"/>
        <v>-81</v>
      </c>
      <c r="T9" s="35">
        <v>172</v>
      </c>
      <c r="U9" s="5">
        <f t="shared" si="6"/>
        <v>-4</v>
      </c>
      <c r="V9" s="35">
        <v>2338</v>
      </c>
      <c r="W9" s="5">
        <f t="shared" si="7"/>
        <v>75</v>
      </c>
      <c r="X9" s="35">
        <v>720</v>
      </c>
      <c r="Y9" s="5">
        <f t="shared" si="8"/>
        <v>-176</v>
      </c>
      <c r="Z9" s="35">
        <v>599</v>
      </c>
      <c r="AA9" s="5">
        <f t="shared" si="9"/>
        <v>63</v>
      </c>
      <c r="AB9" s="4">
        <f t="shared" si="16"/>
        <v>20</v>
      </c>
      <c r="AC9" s="25">
        <f t="shared" si="10"/>
        <v>-39</v>
      </c>
      <c r="AD9" s="35">
        <v>20</v>
      </c>
      <c r="AE9" s="41">
        <v>0</v>
      </c>
      <c r="AF9" s="39">
        <v>0</v>
      </c>
      <c r="AG9" s="5">
        <f t="shared" si="11"/>
        <v>0</v>
      </c>
    </row>
    <row r="10" spans="1:35" ht="24.75" customHeight="1" x14ac:dyDescent="0.2">
      <c r="A10" s="3" t="s">
        <v>7</v>
      </c>
      <c r="B10" s="4">
        <f>D10+F10+H10+J10+L10</f>
        <v>5390</v>
      </c>
      <c r="C10" s="5">
        <f t="shared" si="13"/>
        <v>0</v>
      </c>
      <c r="D10" s="32">
        <v>664</v>
      </c>
      <c r="E10" s="5">
        <f>D10-D26</f>
        <v>0</v>
      </c>
      <c r="F10" s="32">
        <v>2525</v>
      </c>
      <c r="G10" s="5">
        <f t="shared" si="1"/>
        <v>19</v>
      </c>
      <c r="H10" s="32">
        <v>824</v>
      </c>
      <c r="I10" s="5">
        <f t="shared" si="2"/>
        <v>-83</v>
      </c>
      <c r="J10" s="32">
        <v>1323</v>
      </c>
      <c r="K10" s="5">
        <f t="shared" si="3"/>
        <v>104</v>
      </c>
      <c r="L10" s="15">
        <f t="shared" si="14"/>
        <v>54</v>
      </c>
      <c r="M10" s="25">
        <f t="shared" si="4"/>
        <v>-40</v>
      </c>
      <c r="N10" s="32">
        <v>48</v>
      </c>
      <c r="O10" s="37">
        <v>6</v>
      </c>
      <c r="Q10" s="3" t="s">
        <v>7</v>
      </c>
      <c r="R10" s="4">
        <f t="shared" si="15"/>
        <v>5330</v>
      </c>
      <c r="S10" s="5">
        <f t="shared" si="5"/>
        <v>-58</v>
      </c>
      <c r="T10" s="35">
        <v>664</v>
      </c>
      <c r="U10" s="5">
        <f t="shared" si="6"/>
        <v>-19</v>
      </c>
      <c r="V10" s="35">
        <v>2537</v>
      </c>
      <c r="W10" s="5">
        <f t="shared" si="7"/>
        <v>87</v>
      </c>
      <c r="X10" s="35">
        <v>824</v>
      </c>
      <c r="Y10" s="5">
        <f t="shared" si="8"/>
        <v>-123</v>
      </c>
      <c r="Z10" s="35">
        <v>1269</v>
      </c>
      <c r="AA10" s="5">
        <f t="shared" si="9"/>
        <v>50</v>
      </c>
      <c r="AB10" s="4">
        <f t="shared" si="16"/>
        <v>36</v>
      </c>
      <c r="AC10" s="25">
        <f t="shared" si="10"/>
        <v>-53</v>
      </c>
      <c r="AD10" s="35">
        <v>36</v>
      </c>
      <c r="AE10" s="41">
        <v>0</v>
      </c>
      <c r="AF10" s="39">
        <v>0</v>
      </c>
      <c r="AG10" s="5">
        <f t="shared" si="11"/>
        <v>0</v>
      </c>
    </row>
    <row r="11" spans="1:35" ht="24.75" customHeight="1" x14ac:dyDescent="0.2">
      <c r="A11" s="3" t="s">
        <v>8</v>
      </c>
      <c r="B11" s="4">
        <f t="shared" si="12"/>
        <v>3419</v>
      </c>
      <c r="C11" s="5">
        <f t="shared" si="13"/>
        <v>-15</v>
      </c>
      <c r="D11" s="32">
        <v>259</v>
      </c>
      <c r="E11" s="5">
        <f t="shared" si="0"/>
        <v>7</v>
      </c>
      <c r="F11" s="32">
        <v>1716</v>
      </c>
      <c r="G11" s="5">
        <f t="shared" si="1"/>
        <v>35</v>
      </c>
      <c r="H11" s="32">
        <v>583</v>
      </c>
      <c r="I11" s="5">
        <f t="shared" si="2"/>
        <v>-72</v>
      </c>
      <c r="J11" s="32">
        <v>565</v>
      </c>
      <c r="K11" s="5">
        <f t="shared" si="3"/>
        <v>30</v>
      </c>
      <c r="L11" s="15">
        <f t="shared" si="14"/>
        <v>296</v>
      </c>
      <c r="M11" s="25">
        <f t="shared" si="4"/>
        <v>-15</v>
      </c>
      <c r="N11" s="32">
        <v>296</v>
      </c>
      <c r="O11" s="37">
        <v>0</v>
      </c>
      <c r="Q11" s="3" t="s">
        <v>8</v>
      </c>
      <c r="R11" s="4">
        <f t="shared" si="15"/>
        <v>3382</v>
      </c>
      <c r="S11" s="5">
        <f t="shared" si="5"/>
        <v>-122</v>
      </c>
      <c r="T11" s="35">
        <v>214</v>
      </c>
      <c r="U11" s="5">
        <f t="shared" si="6"/>
        <v>-38</v>
      </c>
      <c r="V11" s="35">
        <v>1623</v>
      </c>
      <c r="W11" s="5">
        <f t="shared" si="7"/>
        <v>-142</v>
      </c>
      <c r="X11" s="35">
        <v>956</v>
      </c>
      <c r="Y11" s="5">
        <f t="shared" si="8"/>
        <v>104</v>
      </c>
      <c r="Z11" s="35">
        <v>511</v>
      </c>
      <c r="AA11" s="5">
        <f t="shared" si="9"/>
        <v>0</v>
      </c>
      <c r="AB11" s="4">
        <f t="shared" si="16"/>
        <v>78</v>
      </c>
      <c r="AC11" s="25">
        <f t="shared" si="10"/>
        <v>8</v>
      </c>
      <c r="AD11" s="35">
        <v>78</v>
      </c>
      <c r="AE11" s="41">
        <v>0</v>
      </c>
      <c r="AF11" s="39">
        <v>0</v>
      </c>
      <c r="AG11" s="5">
        <f t="shared" si="11"/>
        <v>-54</v>
      </c>
    </row>
    <row r="12" spans="1:35" ht="24.75" customHeight="1" x14ac:dyDescent="0.2">
      <c r="A12" s="3" t="s">
        <v>9</v>
      </c>
      <c r="B12" s="4">
        <f t="shared" si="12"/>
        <v>2912</v>
      </c>
      <c r="C12" s="5">
        <f t="shared" si="13"/>
        <v>-18</v>
      </c>
      <c r="D12" s="32">
        <v>427</v>
      </c>
      <c r="E12" s="5">
        <f t="shared" si="0"/>
        <v>0</v>
      </c>
      <c r="F12" s="32">
        <v>1434</v>
      </c>
      <c r="G12" s="5">
        <f t="shared" si="1"/>
        <v>7</v>
      </c>
      <c r="H12" s="32">
        <v>423</v>
      </c>
      <c r="I12" s="5">
        <f t="shared" si="2"/>
        <v>35</v>
      </c>
      <c r="J12" s="32">
        <v>578</v>
      </c>
      <c r="K12" s="5">
        <f t="shared" si="3"/>
        <v>-10</v>
      </c>
      <c r="L12" s="15">
        <f t="shared" si="14"/>
        <v>50</v>
      </c>
      <c r="M12" s="25">
        <f t="shared" si="4"/>
        <v>-50</v>
      </c>
      <c r="N12" s="32">
        <v>50</v>
      </c>
      <c r="O12" s="37">
        <v>0</v>
      </c>
      <c r="Q12" s="3" t="s">
        <v>9</v>
      </c>
      <c r="R12" s="4">
        <f>T12+V12+X12+Z12+AB12+AF12</f>
        <v>2960</v>
      </c>
      <c r="S12" s="5">
        <f t="shared" si="5"/>
        <v>-10</v>
      </c>
      <c r="T12" s="35">
        <v>427</v>
      </c>
      <c r="U12" s="5">
        <f t="shared" si="6"/>
        <v>0</v>
      </c>
      <c r="V12" s="35">
        <v>1418</v>
      </c>
      <c r="W12" s="5">
        <f t="shared" si="7"/>
        <v>-19</v>
      </c>
      <c r="X12" s="35">
        <v>477</v>
      </c>
      <c r="Y12" s="5">
        <f t="shared" si="8"/>
        <v>87</v>
      </c>
      <c r="Z12" s="35">
        <v>638</v>
      </c>
      <c r="AA12" s="5">
        <f t="shared" si="9"/>
        <v>-60</v>
      </c>
      <c r="AB12" s="4">
        <f t="shared" si="16"/>
        <v>0</v>
      </c>
      <c r="AC12" s="25">
        <f t="shared" si="10"/>
        <v>-18</v>
      </c>
      <c r="AD12" s="35">
        <v>0</v>
      </c>
      <c r="AE12" s="41">
        <v>0</v>
      </c>
      <c r="AF12" s="39">
        <v>0</v>
      </c>
      <c r="AG12" s="5">
        <f t="shared" si="11"/>
        <v>0</v>
      </c>
    </row>
    <row r="13" spans="1:35" ht="24.75" customHeight="1" x14ac:dyDescent="0.2">
      <c r="A13" s="3" t="s">
        <v>11</v>
      </c>
      <c r="B13" s="4">
        <f t="shared" si="12"/>
        <v>2531</v>
      </c>
      <c r="C13" s="5">
        <f t="shared" si="13"/>
        <v>341</v>
      </c>
      <c r="D13" s="32">
        <v>446</v>
      </c>
      <c r="E13" s="5">
        <f t="shared" si="0"/>
        <v>40</v>
      </c>
      <c r="F13" s="32">
        <v>1031</v>
      </c>
      <c r="G13" s="5">
        <f t="shared" si="1"/>
        <v>243</v>
      </c>
      <c r="H13" s="32">
        <v>437</v>
      </c>
      <c r="I13" s="5">
        <f t="shared" si="2"/>
        <v>65</v>
      </c>
      <c r="J13" s="32">
        <v>574</v>
      </c>
      <c r="K13" s="5">
        <f t="shared" si="3"/>
        <v>-40</v>
      </c>
      <c r="L13" s="15">
        <f t="shared" si="14"/>
        <v>43</v>
      </c>
      <c r="M13" s="25">
        <f t="shared" si="4"/>
        <v>33</v>
      </c>
      <c r="N13" s="32">
        <v>40</v>
      </c>
      <c r="O13" s="37">
        <v>3</v>
      </c>
      <c r="Q13" s="3" t="s">
        <v>11</v>
      </c>
      <c r="R13" s="4">
        <f t="shared" si="15"/>
        <v>2521</v>
      </c>
      <c r="S13" s="5">
        <f t="shared" si="5"/>
        <v>331</v>
      </c>
      <c r="T13" s="35">
        <v>446</v>
      </c>
      <c r="U13" s="5">
        <f t="shared" si="6"/>
        <v>40</v>
      </c>
      <c r="V13" s="35">
        <v>1064</v>
      </c>
      <c r="W13" s="5">
        <f t="shared" si="7"/>
        <v>276</v>
      </c>
      <c r="X13" s="35">
        <v>437</v>
      </c>
      <c r="Y13" s="5">
        <f t="shared" si="8"/>
        <v>65</v>
      </c>
      <c r="Z13" s="35">
        <v>574</v>
      </c>
      <c r="AA13" s="5">
        <f t="shared" si="9"/>
        <v>-40</v>
      </c>
      <c r="AB13" s="4">
        <f t="shared" si="16"/>
        <v>0</v>
      </c>
      <c r="AC13" s="25">
        <f t="shared" si="10"/>
        <v>-10</v>
      </c>
      <c r="AD13" s="35">
        <v>0</v>
      </c>
      <c r="AE13" s="41">
        <v>0</v>
      </c>
      <c r="AF13" s="39">
        <v>0</v>
      </c>
      <c r="AG13" s="5">
        <f t="shared" si="11"/>
        <v>0</v>
      </c>
    </row>
    <row r="14" spans="1:35" ht="24.75" customHeight="1" x14ac:dyDescent="0.2">
      <c r="A14" s="3" t="s">
        <v>10</v>
      </c>
      <c r="B14" s="4">
        <f t="shared" si="12"/>
        <v>4704</v>
      </c>
      <c r="C14" s="5">
        <f t="shared" si="13"/>
        <v>-17</v>
      </c>
      <c r="D14" s="32">
        <v>347</v>
      </c>
      <c r="E14" s="5">
        <f t="shared" si="0"/>
        <v>0</v>
      </c>
      <c r="F14" s="32">
        <v>2401</v>
      </c>
      <c r="G14" s="5">
        <f t="shared" si="1"/>
        <v>19</v>
      </c>
      <c r="H14" s="32">
        <v>781</v>
      </c>
      <c r="I14" s="5">
        <f t="shared" si="2"/>
        <v>-122</v>
      </c>
      <c r="J14" s="32">
        <v>1145</v>
      </c>
      <c r="K14" s="5">
        <f t="shared" si="3"/>
        <v>135</v>
      </c>
      <c r="L14" s="15">
        <f t="shared" si="14"/>
        <v>30</v>
      </c>
      <c r="M14" s="25">
        <f t="shared" si="4"/>
        <v>-49</v>
      </c>
      <c r="N14" s="32">
        <v>30</v>
      </c>
      <c r="O14" s="37">
        <v>0</v>
      </c>
      <c r="Q14" s="3" t="s">
        <v>10</v>
      </c>
      <c r="R14" s="4">
        <f t="shared" si="15"/>
        <v>4583</v>
      </c>
      <c r="S14" s="5">
        <f t="shared" si="5"/>
        <v>-119</v>
      </c>
      <c r="T14" s="35">
        <v>367</v>
      </c>
      <c r="U14" s="5">
        <f t="shared" si="6"/>
        <v>8</v>
      </c>
      <c r="V14" s="35">
        <v>2380</v>
      </c>
      <c r="W14" s="5">
        <f t="shared" si="7"/>
        <v>14</v>
      </c>
      <c r="X14" s="35">
        <v>865</v>
      </c>
      <c r="Y14" s="5">
        <f t="shared" si="8"/>
        <v>-110</v>
      </c>
      <c r="Z14" s="35">
        <v>971</v>
      </c>
      <c r="AA14" s="5">
        <f t="shared" si="9"/>
        <v>-30</v>
      </c>
      <c r="AB14" s="4">
        <f t="shared" si="16"/>
        <v>0</v>
      </c>
      <c r="AC14" s="25">
        <f t="shared" si="10"/>
        <v>-1</v>
      </c>
      <c r="AD14" s="35">
        <v>0</v>
      </c>
      <c r="AE14" s="41">
        <v>0</v>
      </c>
      <c r="AF14" s="39">
        <v>0</v>
      </c>
      <c r="AG14" s="5">
        <f t="shared" si="11"/>
        <v>0</v>
      </c>
    </row>
    <row r="15" spans="1:35" ht="24.75" customHeight="1" x14ac:dyDescent="0.2">
      <c r="A15" s="3" t="s">
        <v>12</v>
      </c>
      <c r="B15" s="4">
        <f t="shared" si="12"/>
        <v>428</v>
      </c>
      <c r="C15" s="5">
        <f t="shared" si="13"/>
        <v>0</v>
      </c>
      <c r="D15" s="32">
        <v>0</v>
      </c>
      <c r="E15" s="5">
        <f t="shared" si="0"/>
        <v>0</v>
      </c>
      <c r="F15" s="32">
        <v>137</v>
      </c>
      <c r="G15" s="5">
        <f t="shared" si="1"/>
        <v>0</v>
      </c>
      <c r="H15" s="32">
        <v>67</v>
      </c>
      <c r="I15" s="5">
        <f t="shared" si="2"/>
        <v>0</v>
      </c>
      <c r="J15" s="32">
        <v>195</v>
      </c>
      <c r="K15" s="5">
        <f t="shared" si="3"/>
        <v>0</v>
      </c>
      <c r="L15" s="15">
        <f t="shared" si="14"/>
        <v>29</v>
      </c>
      <c r="M15" s="25">
        <f t="shared" si="4"/>
        <v>0</v>
      </c>
      <c r="N15" s="32">
        <v>29</v>
      </c>
      <c r="O15" s="37">
        <v>0</v>
      </c>
      <c r="Q15" s="3" t="s">
        <v>12</v>
      </c>
      <c r="R15" s="4">
        <f t="shared" si="15"/>
        <v>306</v>
      </c>
      <c r="S15" s="5">
        <f t="shared" si="5"/>
        <v>-122</v>
      </c>
      <c r="T15" s="35">
        <v>0</v>
      </c>
      <c r="U15" s="5">
        <f t="shared" si="6"/>
        <v>0</v>
      </c>
      <c r="V15" s="35">
        <v>118</v>
      </c>
      <c r="W15" s="5">
        <f t="shared" si="7"/>
        <v>0</v>
      </c>
      <c r="X15" s="35">
        <v>85</v>
      </c>
      <c r="Y15" s="5">
        <f t="shared" si="8"/>
        <v>-8</v>
      </c>
      <c r="Z15" s="35">
        <v>100</v>
      </c>
      <c r="AA15" s="5">
        <f t="shared" si="9"/>
        <v>0</v>
      </c>
      <c r="AB15" s="4">
        <f t="shared" si="16"/>
        <v>3</v>
      </c>
      <c r="AC15" s="25">
        <f t="shared" si="10"/>
        <v>-19</v>
      </c>
      <c r="AD15" s="35">
        <v>3</v>
      </c>
      <c r="AE15" s="41">
        <v>0</v>
      </c>
      <c r="AF15" s="39">
        <v>0</v>
      </c>
      <c r="AG15" s="5">
        <f t="shared" si="11"/>
        <v>-95</v>
      </c>
    </row>
    <row r="16" spans="1:35" ht="24.75" customHeight="1" thickBot="1" x14ac:dyDescent="0.25">
      <c r="A16" s="9" t="s">
        <v>13</v>
      </c>
      <c r="B16" s="10">
        <f t="shared" si="12"/>
        <v>6258</v>
      </c>
      <c r="C16" s="11">
        <f t="shared" si="13"/>
        <v>-392</v>
      </c>
      <c r="D16" s="33">
        <v>739</v>
      </c>
      <c r="E16" s="11">
        <f t="shared" si="0"/>
        <v>0</v>
      </c>
      <c r="F16" s="33">
        <v>2404</v>
      </c>
      <c r="G16" s="11">
        <f t="shared" si="1"/>
        <v>-1</v>
      </c>
      <c r="H16" s="33">
        <v>620</v>
      </c>
      <c r="I16" s="11">
        <f t="shared" si="2"/>
        <v>16</v>
      </c>
      <c r="J16" s="33">
        <v>2357</v>
      </c>
      <c r="K16" s="11">
        <f t="shared" si="3"/>
        <v>-388</v>
      </c>
      <c r="L16" s="15">
        <f t="shared" si="14"/>
        <v>138</v>
      </c>
      <c r="M16" s="26">
        <f t="shared" si="4"/>
        <v>-19</v>
      </c>
      <c r="N16" s="33">
        <v>138</v>
      </c>
      <c r="O16" s="38">
        <v>0</v>
      </c>
      <c r="Q16" s="9" t="s">
        <v>13</v>
      </c>
      <c r="R16" s="10">
        <f t="shared" si="15"/>
        <v>6211</v>
      </c>
      <c r="S16" s="11">
        <f t="shared" si="5"/>
        <v>-711</v>
      </c>
      <c r="T16" s="36">
        <v>789</v>
      </c>
      <c r="U16" s="11">
        <f t="shared" si="6"/>
        <v>0</v>
      </c>
      <c r="V16" s="36">
        <v>2383</v>
      </c>
      <c r="W16" s="11">
        <f t="shared" si="7"/>
        <v>-307</v>
      </c>
      <c r="X16" s="36">
        <v>644</v>
      </c>
      <c r="Y16" s="11">
        <f t="shared" si="8"/>
        <v>40</v>
      </c>
      <c r="Z16" s="36">
        <v>2395</v>
      </c>
      <c r="AA16" s="11">
        <f t="shared" si="9"/>
        <v>-56</v>
      </c>
      <c r="AB16" s="10">
        <f>AD16+AE16</f>
        <v>0</v>
      </c>
      <c r="AC16" s="26">
        <f t="shared" si="10"/>
        <v>0</v>
      </c>
      <c r="AD16" s="36">
        <v>0</v>
      </c>
      <c r="AE16" s="42">
        <v>0</v>
      </c>
      <c r="AF16" s="40">
        <v>0</v>
      </c>
      <c r="AG16" s="11">
        <f t="shared" si="11"/>
        <v>-388</v>
      </c>
    </row>
    <row r="17" spans="1:33" ht="24.75" customHeight="1" thickTop="1" thickBot="1" x14ac:dyDescent="0.25">
      <c r="A17" s="6" t="s">
        <v>15</v>
      </c>
      <c r="B17" s="7">
        <f>D17+F17+H17+J17+L17</f>
        <v>57453</v>
      </c>
      <c r="C17" s="8">
        <f t="shared" si="13"/>
        <v>-283</v>
      </c>
      <c r="D17" s="7">
        <f>SUM(D6:D16)</f>
        <v>11111</v>
      </c>
      <c r="E17" s="8">
        <f t="shared" si="0"/>
        <v>-50</v>
      </c>
      <c r="F17" s="7">
        <f>SUM(F6:F16)</f>
        <v>23688</v>
      </c>
      <c r="G17" s="8">
        <f t="shared" si="1"/>
        <v>127</v>
      </c>
      <c r="H17" s="7">
        <f>SUM(H6:H16)</f>
        <v>8400</v>
      </c>
      <c r="I17" s="8">
        <f t="shared" si="2"/>
        <v>-15</v>
      </c>
      <c r="J17" s="7">
        <f>SUM(J6:J16)</f>
        <v>12587</v>
      </c>
      <c r="K17" s="8">
        <f t="shared" si="3"/>
        <v>-350</v>
      </c>
      <c r="L17" s="7">
        <f>SUM(L6:L16)</f>
        <v>1667</v>
      </c>
      <c r="M17" s="27">
        <f t="shared" si="4"/>
        <v>5</v>
      </c>
      <c r="N17" s="22">
        <f>SUM(N6:N16)</f>
        <v>1333</v>
      </c>
      <c r="O17" s="8">
        <f>SUM(O6:O16)</f>
        <v>334</v>
      </c>
      <c r="Q17" s="6" t="s">
        <v>15</v>
      </c>
      <c r="R17" s="7">
        <f>T17+V17+X17+Z17+AB17+AF17</f>
        <v>56165</v>
      </c>
      <c r="S17" s="8">
        <f t="shared" si="5"/>
        <v>-1799</v>
      </c>
      <c r="T17" s="7">
        <f>SUM(T6:T16)</f>
        <v>11245</v>
      </c>
      <c r="U17" s="8">
        <f t="shared" si="6"/>
        <v>63</v>
      </c>
      <c r="V17" s="7">
        <f>SUM(V6:V16)</f>
        <v>23370</v>
      </c>
      <c r="W17" s="8">
        <f t="shared" si="7"/>
        <v>-185</v>
      </c>
      <c r="X17" s="7">
        <f>SUM(X6:X16)</f>
        <v>9267</v>
      </c>
      <c r="Y17" s="8">
        <f t="shared" si="8"/>
        <v>-188</v>
      </c>
      <c r="Z17" s="7">
        <f>SUM(Z6:Z16)</f>
        <v>11687</v>
      </c>
      <c r="AA17" s="8">
        <f t="shared" si="9"/>
        <v>-554</v>
      </c>
      <c r="AB17" s="7">
        <f>SUM(AB6:AB16)</f>
        <v>366</v>
      </c>
      <c r="AC17" s="27">
        <f t="shared" si="10"/>
        <v>-327</v>
      </c>
      <c r="AD17" s="22">
        <f>SUM(AD6:AD16)</f>
        <v>348</v>
      </c>
      <c r="AE17" s="22">
        <f>SUM(AE6:AE16)</f>
        <v>18</v>
      </c>
      <c r="AF17" s="7">
        <f>SUM(AF6:AF16)</f>
        <v>230</v>
      </c>
      <c r="AG17" s="8">
        <f t="shared" si="11"/>
        <v>-608</v>
      </c>
    </row>
    <row r="18" spans="1:33" ht="60" customHeight="1" x14ac:dyDescent="0.2"/>
    <row r="19" spans="1:33" ht="23.25" customHeight="1" thickBot="1" x14ac:dyDescent="0.25">
      <c r="A19" s="79" t="s">
        <v>28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16"/>
      <c r="P19" s="13"/>
      <c r="Q19" s="79" t="s">
        <v>30</v>
      </c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</row>
    <row r="20" spans="1:33" s="2" customFormat="1" ht="18" customHeight="1" x14ac:dyDescent="0.2">
      <c r="A20" s="63"/>
      <c r="B20" s="48" t="s">
        <v>14</v>
      </c>
      <c r="C20" s="49"/>
      <c r="D20" s="48" t="s">
        <v>0</v>
      </c>
      <c r="E20" s="49"/>
      <c r="F20" s="48" t="s">
        <v>1</v>
      </c>
      <c r="G20" s="49"/>
      <c r="H20" s="48" t="s">
        <v>2</v>
      </c>
      <c r="I20" s="49"/>
      <c r="J20" s="48" t="s">
        <v>3</v>
      </c>
      <c r="K20" s="49"/>
      <c r="L20" s="69" t="s">
        <v>20</v>
      </c>
      <c r="M20" s="70"/>
      <c r="N20" s="21"/>
      <c r="O20" s="17"/>
      <c r="Q20" s="63"/>
      <c r="R20" s="48" t="s">
        <v>14</v>
      </c>
      <c r="S20" s="49"/>
      <c r="T20" s="48" t="s">
        <v>0</v>
      </c>
      <c r="U20" s="49"/>
      <c r="V20" s="48" t="s">
        <v>1</v>
      </c>
      <c r="W20" s="49"/>
      <c r="X20" s="48" t="s">
        <v>2</v>
      </c>
      <c r="Y20" s="49"/>
      <c r="Z20" s="48" t="s">
        <v>3</v>
      </c>
      <c r="AA20" s="49"/>
      <c r="AB20" s="48" t="s">
        <v>23</v>
      </c>
      <c r="AC20" s="73"/>
      <c r="AD20" s="21"/>
      <c r="AE20" s="17"/>
      <c r="AF20" s="48" t="s">
        <v>17</v>
      </c>
      <c r="AG20" s="49"/>
    </row>
    <row r="21" spans="1:33" s="2" customFormat="1" ht="33.75" customHeight="1" x14ac:dyDescent="0.2">
      <c r="A21" s="64"/>
      <c r="B21" s="50"/>
      <c r="C21" s="51"/>
      <c r="D21" s="50"/>
      <c r="E21" s="51"/>
      <c r="F21" s="50"/>
      <c r="G21" s="51"/>
      <c r="H21" s="50"/>
      <c r="I21" s="51"/>
      <c r="J21" s="50"/>
      <c r="K21" s="51"/>
      <c r="L21" s="71"/>
      <c r="M21" s="72"/>
      <c r="N21" s="19" t="s">
        <v>21</v>
      </c>
      <c r="O21" s="20" t="s">
        <v>22</v>
      </c>
      <c r="Q21" s="64"/>
      <c r="R21" s="50"/>
      <c r="S21" s="51"/>
      <c r="T21" s="50"/>
      <c r="U21" s="51"/>
      <c r="V21" s="50"/>
      <c r="W21" s="51"/>
      <c r="X21" s="50"/>
      <c r="Y21" s="51"/>
      <c r="Z21" s="50"/>
      <c r="AA21" s="51"/>
      <c r="AB21" s="50"/>
      <c r="AC21" s="74"/>
      <c r="AD21" s="18" t="s">
        <v>24</v>
      </c>
      <c r="AE21" s="23" t="s">
        <v>19</v>
      </c>
      <c r="AF21" s="50"/>
      <c r="AG21" s="51"/>
    </row>
    <row r="22" spans="1:33" ht="24.75" customHeight="1" x14ac:dyDescent="0.2">
      <c r="A22" s="3" t="s">
        <v>18</v>
      </c>
      <c r="B22" s="52">
        <f>D22+F22+H22+J22+L22</f>
        <v>21517</v>
      </c>
      <c r="C22" s="53"/>
      <c r="D22" s="44">
        <v>6008</v>
      </c>
      <c r="E22" s="44"/>
      <c r="F22" s="44">
        <v>7655</v>
      </c>
      <c r="G22" s="44"/>
      <c r="H22" s="44">
        <v>3227</v>
      </c>
      <c r="I22" s="44"/>
      <c r="J22" s="44">
        <v>4143</v>
      </c>
      <c r="K22" s="44"/>
      <c r="L22" s="54">
        <v>484</v>
      </c>
      <c r="M22" s="55"/>
      <c r="N22" s="34">
        <v>397</v>
      </c>
      <c r="O22" s="41">
        <v>87</v>
      </c>
      <c r="Q22" s="3" t="s">
        <v>18</v>
      </c>
      <c r="R22" s="52">
        <f>T22+V22+X22+Z22+AB22+AF22</f>
        <v>21430</v>
      </c>
      <c r="S22" s="53"/>
      <c r="T22" s="46">
        <v>5874</v>
      </c>
      <c r="U22" s="47"/>
      <c r="V22" s="44">
        <v>7517</v>
      </c>
      <c r="W22" s="44"/>
      <c r="X22" s="44">
        <v>3601</v>
      </c>
      <c r="Y22" s="44"/>
      <c r="Z22" s="44">
        <v>3886</v>
      </c>
      <c r="AA22" s="44"/>
      <c r="AB22" s="54">
        <f>SUM(AD22:AE22)</f>
        <v>301</v>
      </c>
      <c r="AC22" s="55"/>
      <c r="AD22" s="34">
        <v>202</v>
      </c>
      <c r="AE22" s="41">
        <v>99</v>
      </c>
      <c r="AF22" s="54">
        <v>251</v>
      </c>
      <c r="AG22" s="55"/>
    </row>
    <row r="23" spans="1:33" ht="24.75" customHeight="1" x14ac:dyDescent="0.2">
      <c r="A23" s="3" t="s">
        <v>4</v>
      </c>
      <c r="B23" s="52">
        <f t="shared" ref="B23:B32" si="17">D23+F23+H23+J23+L23</f>
        <v>1917</v>
      </c>
      <c r="C23" s="53"/>
      <c r="D23" s="44">
        <v>194</v>
      </c>
      <c r="E23" s="44"/>
      <c r="F23" s="44">
        <v>781</v>
      </c>
      <c r="G23" s="44"/>
      <c r="H23" s="44">
        <v>432</v>
      </c>
      <c r="I23" s="44"/>
      <c r="J23" s="44">
        <v>414</v>
      </c>
      <c r="K23" s="44"/>
      <c r="L23" s="54">
        <v>96</v>
      </c>
      <c r="M23" s="55"/>
      <c r="N23" s="35">
        <v>45</v>
      </c>
      <c r="O23" s="41">
        <v>51</v>
      </c>
      <c r="Q23" s="3" t="s">
        <v>4</v>
      </c>
      <c r="R23" s="52">
        <f t="shared" ref="R23:R32" si="18">T23+V23+X23+Z23+AB23+AF23</f>
        <v>1917</v>
      </c>
      <c r="S23" s="53"/>
      <c r="T23" s="46">
        <v>194</v>
      </c>
      <c r="U23" s="47"/>
      <c r="V23" s="44">
        <v>781</v>
      </c>
      <c r="W23" s="44"/>
      <c r="X23" s="44">
        <v>509</v>
      </c>
      <c r="Y23" s="44"/>
      <c r="Z23" s="44">
        <v>331</v>
      </c>
      <c r="AA23" s="44"/>
      <c r="AB23" s="54">
        <f t="shared" ref="AB23:AB32" si="19">SUM(AD23:AE23)</f>
        <v>52</v>
      </c>
      <c r="AC23" s="55"/>
      <c r="AD23" s="35">
        <v>1</v>
      </c>
      <c r="AE23" s="41">
        <v>51</v>
      </c>
      <c r="AF23" s="54">
        <v>50</v>
      </c>
      <c r="AG23" s="55"/>
    </row>
    <row r="24" spans="1:33" ht="24.75" customHeight="1" x14ac:dyDescent="0.2">
      <c r="A24" s="3" t="s">
        <v>5</v>
      </c>
      <c r="B24" s="52">
        <f t="shared" si="17"/>
        <v>4587</v>
      </c>
      <c r="C24" s="53"/>
      <c r="D24" s="44">
        <v>2022</v>
      </c>
      <c r="E24" s="44"/>
      <c r="F24" s="44">
        <v>1389</v>
      </c>
      <c r="G24" s="44"/>
      <c r="H24" s="44">
        <v>158</v>
      </c>
      <c r="I24" s="44"/>
      <c r="J24" s="44">
        <v>875</v>
      </c>
      <c r="K24" s="44"/>
      <c r="L24" s="54">
        <v>143</v>
      </c>
      <c r="M24" s="55"/>
      <c r="N24" s="35">
        <v>80</v>
      </c>
      <c r="O24" s="41">
        <v>63</v>
      </c>
      <c r="Q24" s="3" t="s">
        <v>5</v>
      </c>
      <c r="R24" s="52">
        <f t="shared" si="18"/>
        <v>4583</v>
      </c>
      <c r="S24" s="53"/>
      <c r="T24" s="46">
        <v>2022</v>
      </c>
      <c r="U24" s="47"/>
      <c r="V24" s="44">
        <v>1380</v>
      </c>
      <c r="W24" s="44"/>
      <c r="X24" s="44">
        <v>216</v>
      </c>
      <c r="Y24" s="44"/>
      <c r="Z24" s="44">
        <v>894</v>
      </c>
      <c r="AA24" s="44"/>
      <c r="AB24" s="54">
        <f t="shared" si="19"/>
        <v>71</v>
      </c>
      <c r="AC24" s="55"/>
      <c r="AD24" s="35">
        <v>8</v>
      </c>
      <c r="AE24" s="41">
        <v>63</v>
      </c>
      <c r="AF24" s="54">
        <v>0</v>
      </c>
      <c r="AG24" s="55"/>
    </row>
    <row r="25" spans="1:33" ht="24.75" customHeight="1" x14ac:dyDescent="0.2">
      <c r="A25" s="3" t="s">
        <v>6</v>
      </c>
      <c r="B25" s="52">
        <f t="shared" si="17"/>
        <v>3972</v>
      </c>
      <c r="C25" s="53"/>
      <c r="D25" s="44">
        <v>102</v>
      </c>
      <c r="E25" s="44"/>
      <c r="F25" s="44">
        <v>2410</v>
      </c>
      <c r="G25" s="44"/>
      <c r="H25" s="44">
        <v>702</v>
      </c>
      <c r="I25" s="44"/>
      <c r="J25" s="44">
        <v>599</v>
      </c>
      <c r="K25" s="44"/>
      <c r="L25" s="54">
        <v>159</v>
      </c>
      <c r="M25" s="55"/>
      <c r="N25" s="35">
        <v>152</v>
      </c>
      <c r="O25" s="41">
        <v>7</v>
      </c>
      <c r="Q25" s="3" t="s">
        <v>6</v>
      </c>
      <c r="R25" s="52">
        <f t="shared" si="18"/>
        <v>3930</v>
      </c>
      <c r="S25" s="53"/>
      <c r="T25" s="46">
        <v>176</v>
      </c>
      <c r="U25" s="47"/>
      <c r="V25" s="44">
        <v>2263</v>
      </c>
      <c r="W25" s="44"/>
      <c r="X25" s="44">
        <v>896</v>
      </c>
      <c r="Y25" s="44"/>
      <c r="Z25" s="44">
        <v>536</v>
      </c>
      <c r="AA25" s="44"/>
      <c r="AB25" s="54">
        <f t="shared" si="19"/>
        <v>59</v>
      </c>
      <c r="AC25" s="55"/>
      <c r="AD25" s="35">
        <v>52</v>
      </c>
      <c r="AE25" s="41">
        <v>7</v>
      </c>
      <c r="AF25" s="54">
        <v>0</v>
      </c>
      <c r="AG25" s="55"/>
    </row>
    <row r="26" spans="1:33" ht="24.75" customHeight="1" x14ac:dyDescent="0.2">
      <c r="A26" s="3" t="s">
        <v>7</v>
      </c>
      <c r="B26" s="52">
        <f>D26+F26+H26+J26+L26</f>
        <v>5390</v>
      </c>
      <c r="C26" s="53"/>
      <c r="D26" s="44">
        <v>664</v>
      </c>
      <c r="E26" s="44"/>
      <c r="F26" s="44">
        <v>2506</v>
      </c>
      <c r="G26" s="44"/>
      <c r="H26" s="44">
        <v>907</v>
      </c>
      <c r="I26" s="44"/>
      <c r="J26" s="44">
        <v>1219</v>
      </c>
      <c r="K26" s="44"/>
      <c r="L26" s="54">
        <v>94</v>
      </c>
      <c r="M26" s="55"/>
      <c r="N26" s="35">
        <v>88</v>
      </c>
      <c r="O26" s="41">
        <v>6</v>
      </c>
      <c r="Q26" s="3" t="s">
        <v>7</v>
      </c>
      <c r="R26" s="52">
        <f t="shared" si="18"/>
        <v>5388</v>
      </c>
      <c r="S26" s="53"/>
      <c r="T26" s="46">
        <v>683</v>
      </c>
      <c r="U26" s="47"/>
      <c r="V26" s="44">
        <v>2450</v>
      </c>
      <c r="W26" s="44"/>
      <c r="X26" s="44">
        <v>947</v>
      </c>
      <c r="Y26" s="44"/>
      <c r="Z26" s="44">
        <v>1219</v>
      </c>
      <c r="AA26" s="44"/>
      <c r="AB26" s="54">
        <f t="shared" si="19"/>
        <v>89</v>
      </c>
      <c r="AC26" s="55"/>
      <c r="AD26" s="35">
        <v>89</v>
      </c>
      <c r="AE26" s="41">
        <v>0</v>
      </c>
      <c r="AF26" s="54">
        <v>0</v>
      </c>
      <c r="AG26" s="55"/>
    </row>
    <row r="27" spans="1:33" ht="24.75" customHeight="1" x14ac:dyDescent="0.2">
      <c r="A27" s="3" t="s">
        <v>8</v>
      </c>
      <c r="B27" s="52">
        <f t="shared" si="17"/>
        <v>3434</v>
      </c>
      <c r="C27" s="53"/>
      <c r="D27" s="44">
        <v>252</v>
      </c>
      <c r="E27" s="44"/>
      <c r="F27" s="44">
        <v>1681</v>
      </c>
      <c r="G27" s="44"/>
      <c r="H27" s="44">
        <v>655</v>
      </c>
      <c r="I27" s="44"/>
      <c r="J27" s="44">
        <v>535</v>
      </c>
      <c r="K27" s="44"/>
      <c r="L27" s="54">
        <v>311</v>
      </c>
      <c r="M27" s="55"/>
      <c r="N27" s="35">
        <v>311</v>
      </c>
      <c r="O27" s="41">
        <v>0</v>
      </c>
      <c r="Q27" s="3" t="s">
        <v>8</v>
      </c>
      <c r="R27" s="52">
        <f t="shared" si="18"/>
        <v>3504</v>
      </c>
      <c r="S27" s="53"/>
      <c r="T27" s="46">
        <v>252</v>
      </c>
      <c r="U27" s="47"/>
      <c r="V27" s="44">
        <v>1765</v>
      </c>
      <c r="W27" s="44"/>
      <c r="X27" s="44">
        <v>852</v>
      </c>
      <c r="Y27" s="44"/>
      <c r="Z27" s="44">
        <v>511</v>
      </c>
      <c r="AA27" s="44"/>
      <c r="AB27" s="54">
        <f t="shared" si="19"/>
        <v>70</v>
      </c>
      <c r="AC27" s="55"/>
      <c r="AD27" s="35">
        <v>70</v>
      </c>
      <c r="AE27" s="41">
        <v>0</v>
      </c>
      <c r="AF27" s="54">
        <v>54</v>
      </c>
      <c r="AG27" s="55"/>
    </row>
    <row r="28" spans="1:33" ht="24.75" customHeight="1" x14ac:dyDescent="0.2">
      <c r="A28" s="3" t="s">
        <v>9</v>
      </c>
      <c r="B28" s="52">
        <f t="shared" si="17"/>
        <v>2930</v>
      </c>
      <c r="C28" s="53"/>
      <c r="D28" s="44">
        <v>427</v>
      </c>
      <c r="E28" s="44"/>
      <c r="F28" s="44">
        <v>1427</v>
      </c>
      <c r="G28" s="44"/>
      <c r="H28" s="44">
        <v>388</v>
      </c>
      <c r="I28" s="44"/>
      <c r="J28" s="44">
        <v>588</v>
      </c>
      <c r="K28" s="44"/>
      <c r="L28" s="54">
        <v>100</v>
      </c>
      <c r="M28" s="55"/>
      <c r="N28" s="35">
        <v>100</v>
      </c>
      <c r="O28" s="41">
        <v>0</v>
      </c>
      <c r="Q28" s="3" t="s">
        <v>9</v>
      </c>
      <c r="R28" s="52">
        <f t="shared" si="18"/>
        <v>2970</v>
      </c>
      <c r="S28" s="53"/>
      <c r="T28" s="46">
        <v>427</v>
      </c>
      <c r="U28" s="47"/>
      <c r="V28" s="44">
        <v>1437</v>
      </c>
      <c r="W28" s="44"/>
      <c r="X28" s="44">
        <v>390</v>
      </c>
      <c r="Y28" s="44"/>
      <c r="Z28" s="44">
        <v>698</v>
      </c>
      <c r="AA28" s="44"/>
      <c r="AB28" s="54">
        <f t="shared" si="19"/>
        <v>18</v>
      </c>
      <c r="AC28" s="55"/>
      <c r="AD28" s="35">
        <v>0</v>
      </c>
      <c r="AE28" s="41">
        <v>18</v>
      </c>
      <c r="AF28" s="54">
        <v>0</v>
      </c>
      <c r="AG28" s="55"/>
    </row>
    <row r="29" spans="1:33" ht="24.75" customHeight="1" x14ac:dyDescent="0.2">
      <c r="A29" s="3" t="s">
        <v>11</v>
      </c>
      <c r="B29" s="52">
        <f t="shared" si="17"/>
        <v>2190</v>
      </c>
      <c r="C29" s="53"/>
      <c r="D29" s="44">
        <v>406</v>
      </c>
      <c r="E29" s="44"/>
      <c r="F29" s="44">
        <v>788</v>
      </c>
      <c r="G29" s="44"/>
      <c r="H29" s="44">
        <v>372</v>
      </c>
      <c r="I29" s="44"/>
      <c r="J29" s="44">
        <v>614</v>
      </c>
      <c r="K29" s="44"/>
      <c r="L29" s="54">
        <v>10</v>
      </c>
      <c r="M29" s="55"/>
      <c r="N29" s="35">
        <v>7</v>
      </c>
      <c r="O29" s="41">
        <v>3</v>
      </c>
      <c r="Q29" s="3" t="s">
        <v>11</v>
      </c>
      <c r="R29" s="52">
        <f t="shared" si="18"/>
        <v>2190</v>
      </c>
      <c r="S29" s="53"/>
      <c r="T29" s="46">
        <v>406</v>
      </c>
      <c r="U29" s="47"/>
      <c r="V29" s="44">
        <v>788</v>
      </c>
      <c r="W29" s="44"/>
      <c r="X29" s="44">
        <v>372</v>
      </c>
      <c r="Y29" s="44"/>
      <c r="Z29" s="44">
        <v>614</v>
      </c>
      <c r="AA29" s="44"/>
      <c r="AB29" s="54">
        <f t="shared" si="19"/>
        <v>10</v>
      </c>
      <c r="AC29" s="55"/>
      <c r="AD29" s="35">
        <v>7</v>
      </c>
      <c r="AE29" s="41">
        <v>3</v>
      </c>
      <c r="AF29" s="54">
        <v>0</v>
      </c>
      <c r="AG29" s="55"/>
    </row>
    <row r="30" spans="1:33" ht="24.75" customHeight="1" x14ac:dyDescent="0.2">
      <c r="A30" s="3" t="s">
        <v>10</v>
      </c>
      <c r="B30" s="52">
        <f t="shared" si="17"/>
        <v>4721</v>
      </c>
      <c r="C30" s="53"/>
      <c r="D30" s="44">
        <v>347</v>
      </c>
      <c r="E30" s="44"/>
      <c r="F30" s="44">
        <v>2382</v>
      </c>
      <c r="G30" s="44"/>
      <c r="H30" s="44">
        <v>903</v>
      </c>
      <c r="I30" s="44"/>
      <c r="J30" s="44">
        <v>1010</v>
      </c>
      <c r="K30" s="44"/>
      <c r="L30" s="54">
        <v>79</v>
      </c>
      <c r="M30" s="55"/>
      <c r="N30" s="35">
        <v>79</v>
      </c>
      <c r="O30" s="41">
        <v>0</v>
      </c>
      <c r="Q30" s="3" t="s">
        <v>10</v>
      </c>
      <c r="R30" s="52">
        <f t="shared" si="18"/>
        <v>4702</v>
      </c>
      <c r="S30" s="53"/>
      <c r="T30" s="46">
        <v>359</v>
      </c>
      <c r="U30" s="47"/>
      <c r="V30" s="44">
        <v>2366</v>
      </c>
      <c r="W30" s="44"/>
      <c r="X30" s="44">
        <v>975</v>
      </c>
      <c r="Y30" s="44"/>
      <c r="Z30" s="44">
        <v>1001</v>
      </c>
      <c r="AA30" s="44"/>
      <c r="AB30" s="54">
        <f t="shared" si="19"/>
        <v>1</v>
      </c>
      <c r="AC30" s="55"/>
      <c r="AD30" s="35">
        <v>1</v>
      </c>
      <c r="AE30" s="41">
        <v>0</v>
      </c>
      <c r="AF30" s="54">
        <v>0</v>
      </c>
      <c r="AG30" s="55"/>
    </row>
    <row r="31" spans="1:33" ht="24.75" customHeight="1" x14ac:dyDescent="0.2">
      <c r="A31" s="3" t="s">
        <v>12</v>
      </c>
      <c r="B31" s="52">
        <f t="shared" si="17"/>
        <v>428</v>
      </c>
      <c r="C31" s="53"/>
      <c r="D31" s="44">
        <v>0</v>
      </c>
      <c r="E31" s="44"/>
      <c r="F31" s="44">
        <v>137</v>
      </c>
      <c r="G31" s="44"/>
      <c r="H31" s="44">
        <v>67</v>
      </c>
      <c r="I31" s="44"/>
      <c r="J31" s="44">
        <v>195</v>
      </c>
      <c r="K31" s="44"/>
      <c r="L31" s="54">
        <v>29</v>
      </c>
      <c r="M31" s="55"/>
      <c r="N31" s="35">
        <v>29</v>
      </c>
      <c r="O31" s="41">
        <v>0</v>
      </c>
      <c r="Q31" s="3" t="s">
        <v>12</v>
      </c>
      <c r="R31" s="52">
        <f t="shared" si="18"/>
        <v>428</v>
      </c>
      <c r="S31" s="53"/>
      <c r="T31" s="46">
        <v>0</v>
      </c>
      <c r="U31" s="47"/>
      <c r="V31" s="44">
        <v>118</v>
      </c>
      <c r="W31" s="44"/>
      <c r="X31" s="44">
        <v>93</v>
      </c>
      <c r="Y31" s="44"/>
      <c r="Z31" s="44">
        <v>100</v>
      </c>
      <c r="AA31" s="44"/>
      <c r="AB31" s="54">
        <f t="shared" si="19"/>
        <v>22</v>
      </c>
      <c r="AC31" s="55"/>
      <c r="AD31" s="35">
        <v>3</v>
      </c>
      <c r="AE31" s="41">
        <v>19</v>
      </c>
      <c r="AF31" s="54">
        <v>95</v>
      </c>
      <c r="AG31" s="55"/>
    </row>
    <row r="32" spans="1:33" ht="24.75" customHeight="1" thickBot="1" x14ac:dyDescent="0.25">
      <c r="A32" s="9" t="s">
        <v>13</v>
      </c>
      <c r="B32" s="59">
        <f t="shared" si="17"/>
        <v>6650</v>
      </c>
      <c r="C32" s="60"/>
      <c r="D32" s="45">
        <v>739</v>
      </c>
      <c r="E32" s="45"/>
      <c r="F32" s="45">
        <v>2405</v>
      </c>
      <c r="G32" s="45"/>
      <c r="H32" s="45">
        <v>604</v>
      </c>
      <c r="I32" s="45"/>
      <c r="J32" s="45">
        <v>2745</v>
      </c>
      <c r="K32" s="45"/>
      <c r="L32" s="76">
        <v>157</v>
      </c>
      <c r="M32" s="77"/>
      <c r="N32" s="36">
        <v>157</v>
      </c>
      <c r="O32" s="42">
        <v>0</v>
      </c>
      <c r="Q32" s="9" t="s">
        <v>13</v>
      </c>
      <c r="R32" s="59">
        <f t="shared" si="18"/>
        <v>6922</v>
      </c>
      <c r="S32" s="60"/>
      <c r="T32" s="61">
        <v>789</v>
      </c>
      <c r="U32" s="62"/>
      <c r="V32" s="45">
        <v>2690</v>
      </c>
      <c r="W32" s="45"/>
      <c r="X32" s="45">
        <v>604</v>
      </c>
      <c r="Y32" s="45"/>
      <c r="Z32" s="45">
        <v>2451</v>
      </c>
      <c r="AA32" s="45"/>
      <c r="AB32" s="54">
        <f t="shared" si="19"/>
        <v>0</v>
      </c>
      <c r="AC32" s="55"/>
      <c r="AD32" s="36">
        <v>0</v>
      </c>
      <c r="AE32" s="42">
        <v>0</v>
      </c>
      <c r="AF32" s="76">
        <v>388</v>
      </c>
      <c r="AG32" s="77"/>
    </row>
    <row r="33" spans="1:33" ht="24.75" customHeight="1" thickTop="1" thickBot="1" x14ac:dyDescent="0.25">
      <c r="A33" s="6" t="s">
        <v>15</v>
      </c>
      <c r="B33" s="56">
        <f>D33+F33+H33+J33+L33</f>
        <v>57736</v>
      </c>
      <c r="C33" s="57"/>
      <c r="D33" s="56">
        <f>SUM(D22:D32)</f>
        <v>11161</v>
      </c>
      <c r="E33" s="57"/>
      <c r="F33" s="56">
        <f>SUM(F22:F32)</f>
        <v>23561</v>
      </c>
      <c r="G33" s="57"/>
      <c r="H33" s="56">
        <f>SUM(H22:H32)</f>
        <v>8415</v>
      </c>
      <c r="I33" s="57"/>
      <c r="J33" s="56">
        <f>SUM(J22:J32)</f>
        <v>12937</v>
      </c>
      <c r="K33" s="57"/>
      <c r="L33" s="56">
        <f>SUM(L22:L32)</f>
        <v>1662</v>
      </c>
      <c r="M33" s="58"/>
      <c r="N33" s="22">
        <f>SUM(N22:N32)</f>
        <v>1445</v>
      </c>
      <c r="O33" s="8">
        <f>SUM(O22:O32)</f>
        <v>217</v>
      </c>
      <c r="Q33" s="6" t="s">
        <v>15</v>
      </c>
      <c r="R33" s="56">
        <f>T33+V33+X33+Z33+AB33+AF33</f>
        <v>57964</v>
      </c>
      <c r="S33" s="57"/>
      <c r="T33" s="56">
        <f>SUM(T22:T32)</f>
        <v>11182</v>
      </c>
      <c r="U33" s="57"/>
      <c r="V33" s="56">
        <f>SUM(V22:V32)</f>
        <v>23555</v>
      </c>
      <c r="W33" s="57"/>
      <c r="X33" s="56">
        <f>SUM(X22:X32)</f>
        <v>9455</v>
      </c>
      <c r="Y33" s="57"/>
      <c r="Z33" s="56">
        <f>SUM(Z22:Z32)</f>
        <v>12241</v>
      </c>
      <c r="AA33" s="57"/>
      <c r="AB33" s="56">
        <f>SUM(AB22:AB32)</f>
        <v>693</v>
      </c>
      <c r="AC33" s="58"/>
      <c r="AD33" s="22">
        <f>SUM(AD22:AD32)</f>
        <v>433</v>
      </c>
      <c r="AE33" s="22">
        <f>SUM(AE22:AE32)</f>
        <v>260</v>
      </c>
      <c r="AF33" s="56">
        <f>SUM(AF22:AF32)</f>
        <v>838</v>
      </c>
      <c r="AG33" s="57"/>
    </row>
    <row r="34" spans="1:33" ht="60" customHeight="1" x14ac:dyDescent="0.2"/>
  </sheetData>
  <mergeCells count="204">
    <mergeCell ref="AD2:AF2"/>
    <mergeCell ref="A1:F1"/>
    <mergeCell ref="A19:N19"/>
    <mergeCell ref="Q19:AF19"/>
    <mergeCell ref="V28:W28"/>
    <mergeCell ref="V29:W29"/>
    <mergeCell ref="V30:W30"/>
    <mergeCell ref="V31:W31"/>
    <mergeCell ref="V32:W32"/>
    <mergeCell ref="V33:W33"/>
    <mergeCell ref="X31:Y31"/>
    <mergeCell ref="X32:Y32"/>
    <mergeCell ref="X33:Y33"/>
    <mergeCell ref="T33:U33"/>
    <mergeCell ref="R27:S27"/>
    <mergeCell ref="R28:S28"/>
    <mergeCell ref="R29:S29"/>
    <mergeCell ref="R30:S30"/>
    <mergeCell ref="A20:A21"/>
    <mergeCell ref="T20:U21"/>
    <mergeCell ref="V20:W21"/>
    <mergeCell ref="L26:M26"/>
    <mergeCell ref="L27:M27"/>
    <mergeCell ref="L28:M28"/>
    <mergeCell ref="L29:M29"/>
    <mergeCell ref="L30:M30"/>
    <mergeCell ref="L31:M31"/>
    <mergeCell ref="L32:M32"/>
    <mergeCell ref="L33:M33"/>
    <mergeCell ref="V27:W27"/>
    <mergeCell ref="AF22:AG22"/>
    <mergeCell ref="AF23:AG23"/>
    <mergeCell ref="AF24:AG24"/>
    <mergeCell ref="AF25:AG25"/>
    <mergeCell ref="AF26:AG26"/>
    <mergeCell ref="AB22:AC22"/>
    <mergeCell ref="AB23:AC23"/>
    <mergeCell ref="AB24:AC24"/>
    <mergeCell ref="AB25:AC25"/>
    <mergeCell ref="AB26:AC26"/>
    <mergeCell ref="AB27:AC27"/>
    <mergeCell ref="AF33:AG33"/>
    <mergeCell ref="AF27:AG27"/>
    <mergeCell ref="AF28:AG28"/>
    <mergeCell ref="AF29:AG29"/>
    <mergeCell ref="AF30:AG30"/>
    <mergeCell ref="AF31:AG31"/>
    <mergeCell ref="AF32:AG32"/>
    <mergeCell ref="A3:N3"/>
    <mergeCell ref="Q3:AF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F4:AF5"/>
    <mergeCell ref="AG4:AG5"/>
    <mergeCell ref="B20:C21"/>
    <mergeCell ref="B22:C22"/>
    <mergeCell ref="B23:C23"/>
    <mergeCell ref="B24:C24"/>
    <mergeCell ref="L20:M21"/>
    <mergeCell ref="L22:M22"/>
    <mergeCell ref="L23:M23"/>
    <mergeCell ref="L24:M24"/>
    <mergeCell ref="Z20:AA21"/>
    <mergeCell ref="AB20:AC21"/>
    <mergeCell ref="AF20:AG21"/>
    <mergeCell ref="Z22:AA22"/>
    <mergeCell ref="Z23:AA23"/>
    <mergeCell ref="Z24:AA24"/>
    <mergeCell ref="R20:S21"/>
    <mergeCell ref="F23:G23"/>
    <mergeCell ref="F24:G24"/>
    <mergeCell ref="F25:G25"/>
    <mergeCell ref="F26:G26"/>
    <mergeCell ref="F27:G27"/>
    <mergeCell ref="F28:G28"/>
    <mergeCell ref="B25:C25"/>
    <mergeCell ref="H20:I21"/>
    <mergeCell ref="J20:K21"/>
    <mergeCell ref="H22:I22"/>
    <mergeCell ref="H23:I23"/>
    <mergeCell ref="H24:I24"/>
    <mergeCell ref="H25:I25"/>
    <mergeCell ref="J22:K22"/>
    <mergeCell ref="J23:K23"/>
    <mergeCell ref="J24:K24"/>
    <mergeCell ref="J25:K25"/>
    <mergeCell ref="B30:C30"/>
    <mergeCell ref="B31:C31"/>
    <mergeCell ref="B32:C32"/>
    <mergeCell ref="B33:C33"/>
    <mergeCell ref="D20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F33:G33"/>
    <mergeCell ref="H26:I26"/>
    <mergeCell ref="H27:I27"/>
    <mergeCell ref="H28:I28"/>
    <mergeCell ref="H29:I29"/>
    <mergeCell ref="H30:I30"/>
    <mergeCell ref="H31:I31"/>
    <mergeCell ref="H32:I32"/>
    <mergeCell ref="H33:I33"/>
    <mergeCell ref="J33:K33"/>
    <mergeCell ref="J26:K26"/>
    <mergeCell ref="J27:K27"/>
    <mergeCell ref="J28:K28"/>
    <mergeCell ref="J29:K29"/>
    <mergeCell ref="J30:K30"/>
    <mergeCell ref="J31:K31"/>
    <mergeCell ref="X20:Y21"/>
    <mergeCell ref="R22:S22"/>
    <mergeCell ref="R23:S23"/>
    <mergeCell ref="R24:S24"/>
    <mergeCell ref="R25:S25"/>
    <mergeCell ref="R26:S26"/>
    <mergeCell ref="V22:W22"/>
    <mergeCell ref="V23:W23"/>
    <mergeCell ref="V24:W24"/>
    <mergeCell ref="V25:W25"/>
    <mergeCell ref="V26:W26"/>
    <mergeCell ref="R31:S31"/>
    <mergeCell ref="R32:S32"/>
    <mergeCell ref="R33:S33"/>
    <mergeCell ref="T31:U31"/>
    <mergeCell ref="T32:U32"/>
    <mergeCell ref="Q20:Q21"/>
    <mergeCell ref="Z33:AA33"/>
    <mergeCell ref="AB31:AC31"/>
    <mergeCell ref="AB32:AC32"/>
    <mergeCell ref="AB33:AC33"/>
    <mergeCell ref="AB28:AC28"/>
    <mergeCell ref="AB29:AC29"/>
    <mergeCell ref="AB30:AC30"/>
    <mergeCell ref="X22:Y22"/>
    <mergeCell ref="X23:Y23"/>
    <mergeCell ref="X24:Y24"/>
    <mergeCell ref="X25:Y25"/>
    <mergeCell ref="X26:Y26"/>
    <mergeCell ref="X27:Y27"/>
    <mergeCell ref="X28:Y28"/>
    <mergeCell ref="X29:Y29"/>
    <mergeCell ref="X30:Y30"/>
    <mergeCell ref="Z25:AA25"/>
    <mergeCell ref="Z27:AA27"/>
    <mergeCell ref="Z28:AA28"/>
    <mergeCell ref="Z29:AA29"/>
    <mergeCell ref="Z26:AA26"/>
    <mergeCell ref="Z30:AA30"/>
    <mergeCell ref="A2:H2"/>
    <mergeCell ref="Z31:AA31"/>
    <mergeCell ref="Z32:AA32"/>
    <mergeCell ref="T22:U22"/>
    <mergeCell ref="T23:U23"/>
    <mergeCell ref="T24:U24"/>
    <mergeCell ref="T25:U25"/>
    <mergeCell ref="T26:U26"/>
    <mergeCell ref="T27:U27"/>
    <mergeCell ref="T28:U28"/>
    <mergeCell ref="T29:U29"/>
    <mergeCell ref="T30:U30"/>
    <mergeCell ref="J32:K32"/>
    <mergeCell ref="F30:G30"/>
    <mergeCell ref="F31:G31"/>
    <mergeCell ref="F32:G32"/>
    <mergeCell ref="F20:G21"/>
    <mergeCell ref="F22:G22"/>
    <mergeCell ref="F29:G29"/>
    <mergeCell ref="B26:C26"/>
    <mergeCell ref="B27:C27"/>
    <mergeCell ref="B28:C28"/>
    <mergeCell ref="B29:C29"/>
    <mergeCell ref="L25:M25"/>
  </mergeCells>
  <phoneticPr fontId="3"/>
  <pageMargins left="0.7" right="0.7" top="0.75" bottom="0.75" header="0.3" footer="0.3"/>
  <pageSetup paperSize="9" scale="46" orientation="landscape" r:id="rId1"/>
  <ignoredErrors>
    <ignoredError sqref="D17 F17 H17 J17 L16:L17 L6:L15" formula="1"/>
    <ignoredError sqref="AB22:AB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2020-07-30T07:49:39Z</cp:lastPrinted>
  <dcterms:created xsi:type="dcterms:W3CDTF">2017-06-09T07:22:15Z</dcterms:created>
  <dcterms:modified xsi:type="dcterms:W3CDTF">2021-07-20T07:28:17Z</dcterms:modified>
</cp:coreProperties>
</file>