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84\財政課share\財政課share\share資金\15公営企業\01 公営企業一般\h30\21-300920 病院事業に係る「経営比較分析表」の公表について\06 総務省へ回答\"/>
    </mc:Choice>
  </mc:AlternateContent>
  <workbookProtection workbookPassword="B319" lockStructure="1"/>
  <bookViews>
    <workbookView xWindow="0" yWindow="0" windowWidth="20490" windowHeight="768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LO80" i="4" s="1"/>
  <c r="EU7" i="5"/>
  <c r="ET7" i="5"/>
  <c r="ES7" i="5"/>
  <c r="ER7" i="5"/>
  <c r="MH79" i="4" s="1"/>
  <c r="EQ7" i="5"/>
  <c r="EP7" i="5"/>
  <c r="EO7" i="5"/>
  <c r="KC79" i="4" s="1"/>
  <c r="EN7" i="5"/>
  <c r="JJ79" i="4" s="1"/>
  <c r="EL7" i="5"/>
  <c r="EK7" i="5"/>
  <c r="GT80" i="4" s="1"/>
  <c r="EJ7" i="5"/>
  <c r="GA80" i="4" s="1"/>
  <c r="EI7" i="5"/>
  <c r="FH80" i="4" s="1"/>
  <c r="EH7" i="5"/>
  <c r="EG7" i="5"/>
  <c r="EF7" i="5"/>
  <c r="EE7" i="5"/>
  <c r="GA79" i="4" s="1"/>
  <c r="ED7" i="5"/>
  <c r="EC7" i="5"/>
  <c r="EA7" i="5"/>
  <c r="CS80" i="4" s="1"/>
  <c r="DZ7" i="5"/>
  <c r="BZ80" i="4" s="1"/>
  <c r="DY7" i="5"/>
  <c r="DX7" i="5"/>
  <c r="DW7" i="5"/>
  <c r="U80" i="4" s="1"/>
  <c r="DV7" i="5"/>
  <c r="DU7" i="5"/>
  <c r="DT7" i="5"/>
  <c r="DS7" i="5"/>
  <c r="DR7" i="5"/>
  <c r="DP7" i="5"/>
  <c r="DO7" i="5"/>
  <c r="LY56" i="4" s="1"/>
  <c r="DN7" i="5"/>
  <c r="LJ56" i="4" s="1"/>
  <c r="DM7" i="5"/>
  <c r="KU56" i="4" s="1"/>
  <c r="DL7" i="5"/>
  <c r="DK7" i="5"/>
  <c r="DJ7" i="5"/>
  <c r="LY55" i="4" s="1"/>
  <c r="DI7" i="5"/>
  <c r="LJ55" i="4" s="1"/>
  <c r="DH7" i="5"/>
  <c r="DG7" i="5"/>
  <c r="DE7" i="5"/>
  <c r="IZ56" i="4" s="1"/>
  <c r="DD7" i="5"/>
  <c r="IK56" i="4" s="1"/>
  <c r="DC7" i="5"/>
  <c r="DB7" i="5"/>
  <c r="DA7" i="5"/>
  <c r="GR56" i="4" s="1"/>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AT55" i="4" s="1"/>
  <c r="CA7" i="5"/>
  <c r="AE55" i="4" s="1"/>
  <c r="BZ7" i="5"/>
  <c r="P55" i="4" s="1"/>
  <c r="BX7" i="5"/>
  <c r="BW7" i="5"/>
  <c r="LY34" i="4" s="1"/>
  <c r="BV7" i="5"/>
  <c r="LJ34" i="4" s="1"/>
  <c r="BU7" i="5"/>
  <c r="KU34" i="4" s="1"/>
  <c r="BT7" i="5"/>
  <c r="BS7" i="5"/>
  <c r="BR7" i="5"/>
  <c r="LY33" i="4" s="1"/>
  <c r="BQ7" i="5"/>
  <c r="LJ33" i="4" s="1"/>
  <c r="BP7" i="5"/>
  <c r="BO7" i="5"/>
  <c r="BM7" i="5"/>
  <c r="IZ34" i="4" s="1"/>
  <c r="BL7" i="5"/>
  <c r="IK34" i="4" s="1"/>
  <c r="BK7" i="5"/>
  <c r="BJ7" i="5"/>
  <c r="BI7" i="5"/>
  <c r="GR34" i="4" s="1"/>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T33" i="4" s="1"/>
  <c r="AI7" i="5"/>
  <c r="AE33" i="4" s="1"/>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LP8" i="4" s="1"/>
  <c r="Z6" i="5"/>
  <c r="Y6" i="5"/>
  <c r="ID8" i="4" s="1"/>
  <c r="X6" i="5"/>
  <c r="W6" i="5"/>
  <c r="CN12" i="4" s="1"/>
  <c r="V6" i="5"/>
  <c r="U6" i="5"/>
  <c r="T6" i="5"/>
  <c r="FZ10" i="4" s="1"/>
  <c r="S6" i="5"/>
  <c r="EG10" i="4" s="1"/>
  <c r="R6" i="5"/>
  <c r="Q6" i="5"/>
  <c r="AU10" i="4" s="1"/>
  <c r="P6" i="5"/>
  <c r="B10" i="4" s="1"/>
  <c r="N6" i="5"/>
  <c r="EG8" i="4" s="1"/>
  <c r="M6" i="5"/>
  <c r="L6" i="5"/>
  <c r="K6" i="5"/>
  <c r="B8" i="4" s="1"/>
  <c r="H6" i="5"/>
  <c r="B6" i="4" s="1"/>
  <c r="G6" i="5"/>
  <c r="F6" i="5"/>
  <c r="E6" i="5"/>
  <c r="D6" i="5"/>
  <c r="C6" i="5"/>
  <c r="B6" i="5"/>
  <c r="C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KV80" i="4"/>
  <c r="KC80" i="4"/>
  <c r="JJ80" i="4"/>
  <c r="HM80" i="4"/>
  <c r="EO80" i="4"/>
  <c r="BG80" i="4"/>
  <c r="AN80" i="4"/>
  <c r="LO79" i="4"/>
  <c r="KV79" i="4"/>
  <c r="HM79" i="4"/>
  <c r="GT79" i="4"/>
  <c r="FH79" i="4"/>
  <c r="EO79" i="4"/>
  <c r="CS79" i="4"/>
  <c r="BZ79" i="4"/>
  <c r="BG79" i="4"/>
  <c r="AN79" i="4"/>
  <c r="U79" i="4"/>
  <c r="MN56" i="4"/>
  <c r="KF56" i="4"/>
  <c r="HV56" i="4"/>
  <c r="HG56" i="4"/>
  <c r="FL56" i="4"/>
  <c r="EW56" i="4"/>
  <c r="EH56" i="4"/>
  <c r="DD56" i="4"/>
  <c r="BX56" i="4"/>
  <c r="AT56" i="4"/>
  <c r="AE56" i="4"/>
  <c r="P56" i="4"/>
  <c r="MN55" i="4"/>
  <c r="KU55" i="4"/>
  <c r="KF55" i="4"/>
  <c r="IK55" i="4"/>
  <c r="HV55" i="4"/>
  <c r="HG55" i="4"/>
  <c r="FL55" i="4"/>
  <c r="EW55" i="4"/>
  <c r="DS55" i="4"/>
  <c r="DD55" i="4"/>
  <c r="BI55" i="4"/>
  <c r="MN34" i="4"/>
  <c r="KF34" i="4"/>
  <c r="HV34" i="4"/>
  <c r="HG34" i="4"/>
  <c r="FL34" i="4"/>
  <c r="EW34" i="4"/>
  <c r="EH34" i="4"/>
  <c r="DD34" i="4"/>
  <c r="BX34" i="4"/>
  <c r="AT34" i="4"/>
  <c r="AE34" i="4"/>
  <c r="P34" i="4"/>
  <c r="MN33" i="4"/>
  <c r="KU33" i="4"/>
  <c r="KF33" i="4"/>
  <c r="IK33" i="4"/>
  <c r="HV33" i="4"/>
  <c r="HG33" i="4"/>
  <c r="FL33" i="4"/>
  <c r="EW33" i="4"/>
  <c r="DS33" i="4"/>
  <c r="DD33" i="4"/>
  <c r="BI33" i="4"/>
  <c r="LP12" i="4"/>
  <c r="EG12" i="4"/>
  <c r="AU12" i="4"/>
  <c r="B12" i="4"/>
  <c r="LP10" i="4"/>
  <c r="JW10" i="4"/>
  <c r="CN10" i="4"/>
  <c r="JW8" i="4"/>
  <c r="CN8" i="4"/>
  <c r="AU8" i="4"/>
  <c r="D11" i="5" l="1"/>
  <c r="E11" i="5"/>
  <c r="IK32" i="4" s="1"/>
  <c r="AN78" i="4"/>
  <c r="AE54" i="4"/>
  <c r="KC78" i="4"/>
  <c r="HG54" i="4"/>
  <c r="HG32" i="4"/>
  <c r="FH78" i="4"/>
  <c r="DS54" i="4"/>
  <c r="DS32" i="4"/>
  <c r="AE32" i="4"/>
  <c r="KU54" i="4"/>
  <c r="KU32" i="4"/>
  <c r="KV78" i="4"/>
  <c r="LJ54" i="4"/>
  <c r="LO78" i="4"/>
  <c r="B11" i="5"/>
  <c r="F11" i="5"/>
  <c r="AT32" i="4"/>
  <c r="LY32" i="4"/>
  <c r="AT54" i="4"/>
  <c r="LY54" i="4"/>
  <c r="BG78" i="4"/>
  <c r="HV32" i="4"/>
  <c r="HV54" i="4"/>
  <c r="IK54" i="4" l="1"/>
  <c r="GT78" i="4"/>
  <c r="EW54" i="4"/>
  <c r="EW32" i="4"/>
  <c r="BZ78" i="4"/>
  <c r="BI54" i="4"/>
  <c r="BI32" i="4"/>
  <c r="LJ32" i="4"/>
  <c r="GA78" i="4"/>
  <c r="EH54" i="4"/>
  <c r="EH32" i="4"/>
  <c r="DD32" i="4"/>
  <c r="U78" i="4"/>
  <c r="P32" i="4"/>
  <c r="JJ78" i="4"/>
  <c r="GR54" i="4"/>
  <c r="GR32" i="4"/>
  <c r="EO78" i="4"/>
  <c r="DD54" i="4"/>
  <c r="P54" i="4"/>
  <c r="KF54" i="4"/>
  <c r="KF32" i="4"/>
  <c r="FL32" i="4"/>
  <c r="BX54" i="4"/>
  <c r="MN54" i="4"/>
  <c r="MN32" i="4"/>
  <c r="MH78" i="4"/>
  <c r="IZ54" i="4"/>
  <c r="IZ32" i="4"/>
  <c r="HM78" i="4"/>
  <c r="FL54" i="4"/>
  <c r="CS78" i="4"/>
  <c r="BX32" i="4"/>
</calcChain>
</file>

<file path=xl/sharedStrings.xml><?xml version="1.0" encoding="utf-8"?>
<sst xmlns="http://schemas.openxmlformats.org/spreadsheetml/2006/main" count="288" uniqueCount="145">
  <si>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</si>
  <si>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</si>
  <si>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</si>
  <si>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</si>
  <si>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</si>
  <si>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</si>
  <si>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</si>
  <si>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</si>
  <si>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</si>
  <si>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</si>
  <si>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</si>
  <si>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</si>
  <si>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</si>
  <si>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</si>
  <si>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</si>
  <si>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</si>
  <si>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</si>
  <si>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</si>
  <si>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</si>
  <si>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</si>
  <si>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</si>
  <si>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</si>
  <si>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</si>
  <si>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</si>
  <si>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</si>
  <si>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</si>
  <si>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</si>
  <si>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</si>
  <si>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</si>
  <si>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</si>
  <si>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</si>
  <si>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</si>
  <si>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</si>
  <si>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</si>
  <si>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</si>
  <si>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</si>
  <si>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</si>
  <si>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</si>
  <si>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</si>
  <si>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</si>
  <si>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</si>
  <si>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</si>
  <si>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</si>
  <si>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</si>
  <si>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</si>
  <si>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</si>
  <si>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</si>
  <si>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</si>
  <si>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</si>
  <si>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</si>
  <si>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</si>
  <si>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</si>
  <si>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</si>
  <si>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</si>
  <si>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</si>
  <si>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</si>
  <si>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</si>
  <si>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</si>
  <si>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</si>
  <si>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</si>
  <si>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</si>
  <si>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</si>
  <si>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</si>
  <si>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</si>
  <si>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</si>
  <si>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</si>
  <si>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</si>
  <si>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</si>
  <si>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</si>
  <si>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</si>
  <si>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</si>
  <si>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</si>
  <si>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</si>
  <si>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</si>
  <si>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</si>
  <si>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</si>
  <si>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</si>
  <si>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</si>
  <si>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</si>
  <si>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</si>
  <si>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</si>
  <si>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</si>
  <si>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</si>
  <si>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</si>
  <si>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</si>
  <si>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</si>
  <si>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</si>
  <si>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</si>
  <si>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</si>
  <si>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</si>
  <si>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</si>
  <si>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</si>
  <si>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</si>
  <si>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</si>
  <si>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</si>
  <si>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</si>
  <si>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</si>
  <si>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</si>
  <si>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</si>
  <si>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</si>
  <si>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</si>
  <si>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</si>
  <si>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</si>
  <si>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</si>
  <si>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</si>
  <si>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</si>
  <si>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</si>
  <si>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</si>
  <si>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</si>
  <si>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</si>
  <si>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</si>
  <si>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</si>
  <si>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</si>
  <si>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</si>
  <si>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</si>
  <si>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</si>
  <si>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</si>
  <si>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</si>
  <si>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</si>
  <si>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</si>
  <si>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</si>
  <si>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</si>
  <si>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</si>
  <si>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</si>
  <si>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精神医療センター</t>
  </si>
  <si>
    <t>条例全部</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</si>
  <si>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</si>
  <si>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</si>
  <si>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</si>
  <si>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</si>
  <si>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</si>
  <si>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</si>
  <si>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</si>
  <si>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</si>
  <si>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</si>
  <si>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</si>
  <si>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</si>
  <si>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</si>
  <si>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</si>
  <si>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</si>
  <si>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その他</t>
    <rPh sb="0" eb="3">
      <t>ジチタイ</t>
    </rPh>
    <rPh sb="3" eb="5">
      <t>ショクイン</t>
    </rPh>
    <rPh sb="8" eb="9">
      <t>タ</t>
    </rPh>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</si>
  <si>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phoneticPr fontId="5"/>
  </si>
  <si>
    <r>
      <rPr>
        <b/>
        <sz val="11"/>
        <color theme="1"/>
        <rFont val="ＭＳ ゴシック"/>
        <family val="3"/>
        <charset val="128"/>
      </rPr>
      <t>①【有形固定資産減価償却率】
②【機械備品減価償却率】</t>
    </r>
    <r>
      <rPr>
        <sz val="11"/>
        <color theme="1"/>
        <rFont val="ＭＳ ゴシック"/>
        <family val="3"/>
        <charset val="128"/>
      </rPr>
      <t xml:space="preserve">
減価償却率は平成27年度から大幅に減少しているが、これは全面改築工事を行った中で、平成27年度末に前期工事分の新病棟が完成したためである。平成28年度からは後期工事を開始し、平成29年度には後期工事分の新病棟が完成した。
</t>
    </r>
    <r>
      <rPr>
        <b/>
        <sz val="11"/>
        <color theme="1"/>
        <rFont val="ＭＳ ゴシック"/>
        <family val="3"/>
        <charset val="128"/>
      </rPr>
      <t>③【１床当たり有形固定資産】</t>
    </r>
    <r>
      <rPr>
        <sz val="11"/>
        <color theme="1"/>
        <rFont val="ＭＳ ゴシック"/>
        <family val="3"/>
        <charset val="128"/>
      </rPr>
      <t xml:space="preserve">
１床あたりの有形固定資産の保有状況が、平成27年度から大幅に増加しているが、これは全面改築工事を行った中で、平成27年度末に前期工事分の新病棟が完成したためである。</t>
    </r>
    <rPh sb="42" eb="44">
      <t>オオハバ</t>
    </rPh>
    <rPh sb="63" eb="64">
      <t>オコナ</t>
    </rPh>
    <rPh sb="66" eb="67">
      <t>ナカ</t>
    </rPh>
    <rPh sb="111" eb="113">
      <t>カイシ</t>
    </rPh>
    <rPh sb="202" eb="203">
      <t>オコナ</t>
    </rPh>
    <rPh sb="205" eb="206">
      <t>ナカ</t>
    </rPh>
    <phoneticPr fontId="5"/>
  </si>
  <si>
    <t>　平成26年度から施設の全面改築工事に着工し、改築に伴い患者数が一時的に減少している状況があったが、平成28年2月の前期工事で完成した外来棟、西棟のオープンにより患者数は回復傾向にある。
　平成28年9月に南棟がオープン、平成30年2月には後期工事による東棟、北棟が完成し全面オープンした。
　今後は、整備した施設を十分に活用し、経営改善を図っていく。</t>
    <rPh sb="1" eb="3">
      <t>ヘイセイ</t>
    </rPh>
    <rPh sb="5" eb="7">
      <t>ネンド</t>
    </rPh>
    <rPh sb="9" eb="11">
      <t>シセツ</t>
    </rPh>
    <rPh sb="12" eb="14">
      <t>ゼンメン</t>
    </rPh>
    <rPh sb="14" eb="16">
      <t>カイチク</t>
    </rPh>
    <rPh sb="16" eb="18">
      <t>コウジ</t>
    </rPh>
    <rPh sb="19" eb="21">
      <t>チャッコウ</t>
    </rPh>
    <rPh sb="23" eb="25">
      <t>カイチク</t>
    </rPh>
    <rPh sb="26" eb="27">
      <t>トモナ</t>
    </rPh>
    <rPh sb="28" eb="30">
      <t>カンジャ</t>
    </rPh>
    <rPh sb="30" eb="31">
      <t>スウ</t>
    </rPh>
    <rPh sb="32" eb="35">
      <t>イチジテキ</t>
    </rPh>
    <rPh sb="36" eb="38">
      <t>ゲンショウ</t>
    </rPh>
    <rPh sb="42" eb="44">
      <t>ジョウキョウ</t>
    </rPh>
    <rPh sb="50" eb="52">
      <t>ヘイセイ</t>
    </rPh>
    <rPh sb="54" eb="55">
      <t>ネン</t>
    </rPh>
    <rPh sb="56" eb="57">
      <t>ガツ</t>
    </rPh>
    <rPh sb="58" eb="60">
      <t>ゼンキ</t>
    </rPh>
    <rPh sb="60" eb="62">
      <t>コウジ</t>
    </rPh>
    <rPh sb="63" eb="65">
      <t>カンセイ</t>
    </rPh>
    <rPh sb="67" eb="69">
      <t>ガイライ</t>
    </rPh>
    <rPh sb="69" eb="70">
      <t>トウ</t>
    </rPh>
    <rPh sb="71" eb="73">
      <t>ニシトウ</t>
    </rPh>
    <rPh sb="81" eb="84">
      <t>カンジャスウ</t>
    </rPh>
    <rPh sb="85" eb="87">
      <t>カイフク</t>
    </rPh>
    <rPh sb="87" eb="89">
      <t>ケイコウ</t>
    </rPh>
    <rPh sb="95" eb="97">
      <t>ヘイセイ</t>
    </rPh>
    <rPh sb="99" eb="100">
      <t>ネン</t>
    </rPh>
    <rPh sb="101" eb="102">
      <t>ガツ</t>
    </rPh>
    <rPh sb="103" eb="105">
      <t>ミナミトウ</t>
    </rPh>
    <rPh sb="111" eb="113">
      <t>ヘイセイ</t>
    </rPh>
    <rPh sb="115" eb="116">
      <t>ネン</t>
    </rPh>
    <rPh sb="117" eb="118">
      <t>ガツ</t>
    </rPh>
    <rPh sb="120" eb="122">
      <t>コウキ</t>
    </rPh>
    <rPh sb="122" eb="124">
      <t>コウジ</t>
    </rPh>
    <rPh sb="127" eb="129">
      <t>ヒガシトウ</t>
    </rPh>
    <rPh sb="130" eb="131">
      <t>キタ</t>
    </rPh>
    <rPh sb="131" eb="132">
      <t>トウ</t>
    </rPh>
    <rPh sb="133" eb="135">
      <t>カンセイ</t>
    </rPh>
    <rPh sb="136" eb="138">
      <t>ゼンメン</t>
    </rPh>
    <rPh sb="147" eb="149">
      <t>コンゴ</t>
    </rPh>
    <rPh sb="151" eb="153">
      <t>セイビ</t>
    </rPh>
    <rPh sb="155" eb="157">
      <t>シセツ</t>
    </rPh>
    <rPh sb="158" eb="160">
      <t>ジュウブン</t>
    </rPh>
    <rPh sb="161" eb="163">
      <t>カツヨウ</t>
    </rPh>
    <rPh sb="165" eb="167">
      <t>ケイエイ</t>
    </rPh>
    <rPh sb="167" eb="169">
      <t>カイゼン</t>
    </rPh>
    <rPh sb="170" eb="171">
      <t>ハカ</t>
    </rPh>
    <phoneticPr fontId="5"/>
  </si>
  <si>
    <r>
      <t>　</t>
    </r>
    <r>
      <rPr>
        <b/>
        <sz val="11"/>
        <color theme="1"/>
        <rFont val="ＭＳ ゴシック"/>
        <family val="3"/>
        <charset val="128"/>
      </rPr>
      <t>⑤入院患者１人１日当たり収益</t>
    </r>
    <r>
      <rPr>
        <sz val="11"/>
        <color theme="1"/>
        <rFont val="ＭＳ ゴシック"/>
        <family val="3"/>
        <charset val="128"/>
      </rPr>
      <t>は増加傾向にあり、</t>
    </r>
    <r>
      <rPr>
        <b/>
        <sz val="11"/>
        <color theme="1"/>
        <rFont val="ＭＳ ゴシック"/>
        <family val="3"/>
        <charset val="128"/>
      </rPr>
      <t>⑧材料費対医業収益比率</t>
    </r>
    <r>
      <rPr>
        <sz val="11"/>
        <color theme="1"/>
        <rFont val="ＭＳ ゴシック"/>
        <family val="3"/>
        <charset val="128"/>
      </rPr>
      <t>は減少傾向にあるため、材料費の費用効率は改善してきている。
　一方、</t>
    </r>
    <r>
      <rPr>
        <b/>
        <sz val="11"/>
        <color theme="1"/>
        <rFont val="ＭＳ ゴシック"/>
        <family val="3"/>
        <charset val="128"/>
      </rPr>
      <t>④病床利用率</t>
    </r>
    <r>
      <rPr>
        <sz val="11"/>
        <color theme="1"/>
        <rFont val="ＭＳ ゴシック"/>
        <family val="3"/>
        <charset val="128"/>
      </rPr>
      <t>及び</t>
    </r>
    <r>
      <rPr>
        <b/>
        <sz val="11"/>
        <color theme="1"/>
        <rFont val="ＭＳ ゴシック"/>
        <family val="3"/>
        <charset val="128"/>
      </rPr>
      <t>⑦職員給与費対医療収益比率</t>
    </r>
    <r>
      <rPr>
        <sz val="11"/>
        <color theme="1"/>
        <rFont val="ＭＳ ゴシック"/>
        <family val="3"/>
        <charset val="128"/>
      </rPr>
      <t>については、平成27年度において全面改築に伴う病棟閉鎖の影響により入院患者数や入院収益の減少により数値が悪化したものの、平成28年2月に前期工事で完成した新病棟がオープンし、入院患者数や入院収益が増加したため、平成28年度はいずれの比率も改善した。
　その結果、</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②医業収支比率</t>
    </r>
    <r>
      <rPr>
        <sz val="11"/>
        <color theme="1"/>
        <rFont val="ＭＳ ゴシック"/>
        <family val="3"/>
        <charset val="128"/>
      </rPr>
      <t>は、概ね横ばいで推移する中、平成27年度において数値が悪化し、</t>
    </r>
    <r>
      <rPr>
        <b/>
        <sz val="11"/>
        <color theme="1"/>
        <rFont val="ＭＳ ゴシック"/>
        <family val="3"/>
        <charset val="128"/>
      </rPr>
      <t>③累積欠損金比率</t>
    </r>
    <r>
      <rPr>
        <sz val="11"/>
        <color theme="1"/>
        <rFont val="ＭＳ ゴシック"/>
        <family val="3"/>
        <charset val="128"/>
      </rPr>
      <t>も同時期に悪化したものの、平成28年度にはいずれの比率も改善した。</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</si>
</sst>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66.099999999999994</c:v>
                </c:pt>
                <c:pt idx="1">
                  <c:v>58.4</c:v>
                </c:pt>
                <c:pt idx="2">
                  <c:v>51</c:v>
                </c:pt>
                <c:pt idx="3">
                  <c:v>45.4</c:v>
                </c:pt>
                <c:pt idx="4">
                  <c:v>55.2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87040"/>
        <c:axId val="150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87040"/>
        <c:axId val="150488960"/>
      </c:lineChart>
      <c:dateAx>
        <c:axId val="150487040"/>
        <c:scaling>
          <c:orientation val="minMax"/>
        </c:scaling>
        <c:delete val="1"/>
        <c:axPos val="b"/>
        <c:numFmt formatCode="ge" sourceLinked="1"/>
        <c:majorTickMark val="none"/>
        <c:minorTickMark val="none"/>
        <c:tickLblPos val="none"/>
        <c:crossAx val="150488960"/>
        <c:crosses val="autoZero"/>
        <c:auto val="1"/>
        <c:lblOffset val="100"/>
        <c:baseTimeUnit val="years"/>
      </c:dateAx>
      <c:valAx>
        <c:axId val="15048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10890</c:v>
                </c:pt>
                <c:pt idx="1">
                  <c:v>10599</c:v>
                </c:pt>
                <c:pt idx="2">
                  <c:v>10261</c:v>
                </c:pt>
                <c:pt idx="3">
                  <c:v>10205</c:v>
                </c:pt>
                <c:pt idx="4">
                  <c:v>10257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61952"/>
        <c:axId val="151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61952"/>
        <c:axId val="151263872"/>
      </c:lineChart>
      <c:dateAx>
        <c:axId val="151261952"/>
        <c:scaling>
          <c:orientation val="minMax"/>
        </c:scaling>
        <c:delete val="1"/>
        <c:axPos val="b"/>
        <c:numFmt formatCode="ge" sourceLinked="1"/>
        <c:majorTickMark val="none"/>
        <c:minorTickMark val="none"/>
        <c:tickLblPos val="none"/>
        <c:crossAx val="151263872"/>
        <c:crosses val="autoZero"/>
        <c:auto val="1"/>
        <c:lblOffset val="100"/>
        <c:baseTimeUnit val="years"/>
      </c:dateAx>
      <c:valAx>
        <c:axId val="151263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6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14297</c:v>
                </c:pt>
                <c:pt idx="1">
                  <c:v>14690</c:v>
                </c:pt>
                <c:pt idx="2">
                  <c:v>15841</c:v>
                </c:pt>
                <c:pt idx="3">
                  <c:v>16220</c:v>
                </c:pt>
                <c:pt idx="4">
                  <c:v>19554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314816"/>
        <c:axId val="1513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314816"/>
        <c:axId val="151316736"/>
      </c:lineChart>
      <c:dateAx>
        <c:axId val="151314816"/>
        <c:scaling>
          <c:orientation val="minMax"/>
        </c:scaling>
        <c:delete val="1"/>
        <c:axPos val="b"/>
        <c:numFmt formatCode="ge" sourceLinked="1"/>
        <c:majorTickMark val="none"/>
        <c:minorTickMark val="none"/>
        <c:tickLblPos val="none"/>
        <c:crossAx val="151316736"/>
        <c:crosses val="autoZero"/>
        <c:auto val="1"/>
        <c:lblOffset val="100"/>
        <c:baseTimeUnit val="years"/>
      </c:dateAx>
      <c:valAx>
        <c:axId val="15131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31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465.7</c:v>
                </c:pt>
                <c:pt idx="1">
                  <c:v>524</c:v>
                </c:pt>
                <c:pt idx="2">
                  <c:v>637</c:v>
                </c:pt>
                <c:pt idx="3">
                  <c:v>704.6</c:v>
                </c:pt>
                <c:pt idx="4">
                  <c:v>599.79999999999995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10976"/>
        <c:axId val="1505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10976"/>
        <c:axId val="150599168"/>
      </c:lineChart>
      <c:dateAx>
        <c:axId val="150510976"/>
        <c:scaling>
          <c:orientation val="minMax"/>
        </c:scaling>
        <c:delete val="1"/>
        <c:axPos val="b"/>
        <c:numFmt formatCode="ge" sourceLinked="1"/>
        <c:majorTickMark val="none"/>
        <c:minorTickMark val="none"/>
        <c:tickLblPos val="none"/>
        <c:crossAx val="150599168"/>
        <c:crosses val="autoZero"/>
        <c:auto val="1"/>
        <c:lblOffset val="100"/>
        <c:baseTimeUnit val="years"/>
      </c:dateAx>
      <c:valAx>
        <c:axId val="15059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1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62.2</c:v>
                </c:pt>
                <c:pt idx="1">
                  <c:v>61.4</c:v>
                </c:pt>
                <c:pt idx="2">
                  <c:v>61.6</c:v>
                </c:pt>
                <c:pt idx="3">
                  <c:v>54.6</c:v>
                </c:pt>
                <c:pt idx="4">
                  <c:v>59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748160"/>
        <c:axId val="150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748160"/>
        <c:axId val="150766720"/>
      </c:lineChart>
      <c:dateAx>
        <c:axId val="150748160"/>
        <c:scaling>
          <c:orientation val="minMax"/>
        </c:scaling>
        <c:delete val="1"/>
        <c:axPos val="b"/>
        <c:numFmt formatCode="ge" sourceLinked="1"/>
        <c:majorTickMark val="none"/>
        <c:minorTickMark val="none"/>
        <c:tickLblPos val="none"/>
        <c:crossAx val="150766720"/>
        <c:crosses val="autoZero"/>
        <c:auto val="1"/>
        <c:lblOffset val="100"/>
        <c:baseTimeUnit val="years"/>
      </c:dateAx>
      <c:valAx>
        <c:axId val="15076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88.4</c:v>
                </c:pt>
                <c:pt idx="1">
                  <c:v>86.9</c:v>
                </c:pt>
                <c:pt idx="2">
                  <c:v>87.6</c:v>
                </c:pt>
                <c:pt idx="3">
                  <c:v>79.099999999999994</c:v>
                </c:pt>
                <c:pt idx="4">
                  <c:v>88.4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817408"/>
        <c:axId val="1508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817408"/>
        <c:axId val="150831872"/>
      </c:lineChart>
      <c:dateAx>
        <c:axId val="150817408"/>
        <c:scaling>
          <c:orientation val="minMax"/>
        </c:scaling>
        <c:delete val="1"/>
        <c:axPos val="b"/>
        <c:numFmt formatCode="ge" sourceLinked="1"/>
        <c:majorTickMark val="none"/>
        <c:minorTickMark val="none"/>
        <c:tickLblPos val="none"/>
        <c:crossAx val="150831872"/>
        <c:crosses val="autoZero"/>
        <c:auto val="1"/>
        <c:lblOffset val="100"/>
        <c:baseTimeUnit val="years"/>
      </c:dateAx>
      <c:valAx>
        <c:axId val="15083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81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77.5</c:v>
                </c:pt>
                <c:pt idx="1">
                  <c:v>78.599999999999994</c:v>
                </c:pt>
                <c:pt idx="2">
                  <c:v>83.1</c:v>
                </c:pt>
                <c:pt idx="3">
                  <c:v>33.799999999999997</c:v>
                </c:pt>
                <c:pt idx="4">
                  <c:v>34.1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997248"/>
        <c:axId val="1510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997248"/>
        <c:axId val="151003520"/>
      </c:lineChart>
      <c:dateAx>
        <c:axId val="150997248"/>
        <c:scaling>
          <c:orientation val="minMax"/>
        </c:scaling>
        <c:delete val="1"/>
        <c:axPos val="b"/>
        <c:numFmt formatCode="ge" sourceLinked="1"/>
        <c:majorTickMark val="none"/>
        <c:minorTickMark val="none"/>
        <c:tickLblPos val="none"/>
        <c:crossAx val="151003520"/>
        <c:crosses val="autoZero"/>
        <c:auto val="1"/>
        <c:lblOffset val="100"/>
        <c:baseTimeUnit val="years"/>
      </c:dateAx>
      <c:valAx>
        <c:axId val="15100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99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78.400000000000006</c:v>
                </c:pt>
                <c:pt idx="1">
                  <c:v>78.900000000000006</c:v>
                </c:pt>
                <c:pt idx="2">
                  <c:v>88.5</c:v>
                </c:pt>
                <c:pt idx="3">
                  <c:v>36.200000000000003</c:v>
                </c:pt>
                <c:pt idx="4">
                  <c:v>43.5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58304"/>
        <c:axId val="1510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58304"/>
        <c:axId val="151068672"/>
      </c:lineChart>
      <c:dateAx>
        <c:axId val="151058304"/>
        <c:scaling>
          <c:orientation val="minMax"/>
        </c:scaling>
        <c:delete val="1"/>
        <c:axPos val="b"/>
        <c:numFmt formatCode="ge" sourceLinked="1"/>
        <c:majorTickMark val="none"/>
        <c:minorTickMark val="none"/>
        <c:tickLblPos val="none"/>
        <c:crossAx val="151068672"/>
        <c:crosses val="autoZero"/>
        <c:auto val="1"/>
        <c:lblOffset val="100"/>
        <c:baseTimeUnit val="years"/>
      </c:dateAx>
      <c:valAx>
        <c:axId val="15106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12410895</c:v>
                </c:pt>
                <c:pt idx="1">
                  <c:v>12397558</c:v>
                </c:pt>
                <c:pt idx="2">
                  <c:v>11658099</c:v>
                </c:pt>
                <c:pt idx="3">
                  <c:v>28170907</c:v>
                </c:pt>
                <c:pt idx="4">
                  <c:v>32264410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11168"/>
        <c:axId val="1511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11168"/>
        <c:axId val="151113088"/>
      </c:lineChart>
      <c:dateAx>
        <c:axId val="151111168"/>
        <c:scaling>
          <c:orientation val="minMax"/>
        </c:scaling>
        <c:delete val="1"/>
        <c:axPos val="b"/>
        <c:numFmt formatCode="ge" sourceLinked="1"/>
        <c:majorTickMark val="none"/>
        <c:minorTickMark val="none"/>
        <c:tickLblPos val="none"/>
        <c:crossAx val="151113088"/>
        <c:crosses val="autoZero"/>
        <c:auto val="1"/>
        <c:lblOffset val="100"/>
        <c:baseTimeUnit val="years"/>
      </c:dateAx>
      <c:valAx>
        <c:axId val="15111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1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18.2</c:v>
                </c:pt>
                <c:pt idx="1">
                  <c:v>17.7</c:v>
                </c:pt>
                <c:pt idx="2">
                  <c:v>18</c:v>
                </c:pt>
                <c:pt idx="3">
                  <c:v>16.5</c:v>
                </c:pt>
                <c:pt idx="4">
                  <c:v>14.2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64032"/>
        <c:axId val="1511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64032"/>
        <c:axId val="151165952"/>
      </c:lineChart>
      <c:dateAx>
        <c:axId val="151164032"/>
        <c:scaling>
          <c:orientation val="minMax"/>
        </c:scaling>
        <c:delete val="1"/>
        <c:axPos val="b"/>
        <c:numFmt formatCode="ge" sourceLinked="1"/>
        <c:majorTickMark val="none"/>
        <c:minorTickMark val="none"/>
        <c:tickLblPos val="none"/>
        <c:crossAx val="151165952"/>
        <c:crosses val="autoZero"/>
        <c:auto val="1"/>
        <c:lblOffset val="100"/>
        <c:baseTimeUnit val="years"/>
      </c:dateAx>
      <c:valAx>
        <c:axId val="15116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6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109.9</c:v>
                </c:pt>
                <c:pt idx="1">
                  <c:v>109.3</c:v>
                </c:pt>
                <c:pt idx="2">
                  <c:v>101.5</c:v>
                </c:pt>
                <c:pt idx="3">
                  <c:v>121.2</c:v>
                </c:pt>
                <c:pt idx="4">
                  <c:v>106.3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220992"/>
        <c:axId val="1512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220992"/>
        <c:axId val="151222912"/>
      </c:lineChart>
      <c:dateAx>
        <c:axId val="151220992"/>
        <c:scaling>
          <c:orientation val="minMax"/>
        </c:scaling>
        <c:delete val="1"/>
        <c:axPos val="b"/>
        <c:numFmt formatCode="ge" sourceLinked="1"/>
        <c:majorTickMark val="none"/>
        <c:minorTickMark val="none"/>
        <c:tickLblPos val="none"/>
        <c:crossAx val="151222912"/>
        <c:crosses val="autoZero"/>
        <c:auto val="1"/>
        <c:lblOffset val="100"/>
        <c:baseTimeUnit val="years"/>
      </c:dateAx>
      <c:valAx>
        <c:axId val="15122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2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愛知県　精神医療センター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精神科病院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精神病院</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140</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315</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315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7532231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22014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315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315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141</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88.4</v>
      </c>
      <c r="Q33" s="101"/>
      <c r="R33" s="101"/>
      <c r="S33" s="101"/>
      <c r="T33" s="101"/>
      <c r="U33" s="101"/>
      <c r="V33" s="101"/>
      <c r="W33" s="101"/>
      <c r="X33" s="101"/>
      <c r="Y33" s="101"/>
      <c r="Z33" s="101"/>
      <c r="AA33" s="101"/>
      <c r="AB33" s="101"/>
      <c r="AC33" s="101"/>
      <c r="AD33" s="102"/>
      <c r="AE33" s="100">
        <f>データ!AI7</f>
        <v>86.9</v>
      </c>
      <c r="AF33" s="101"/>
      <c r="AG33" s="101"/>
      <c r="AH33" s="101"/>
      <c r="AI33" s="101"/>
      <c r="AJ33" s="101"/>
      <c r="AK33" s="101"/>
      <c r="AL33" s="101"/>
      <c r="AM33" s="101"/>
      <c r="AN33" s="101"/>
      <c r="AO33" s="101"/>
      <c r="AP33" s="101"/>
      <c r="AQ33" s="101"/>
      <c r="AR33" s="101"/>
      <c r="AS33" s="102"/>
      <c r="AT33" s="100">
        <f>データ!AJ7</f>
        <v>87.6</v>
      </c>
      <c r="AU33" s="101"/>
      <c r="AV33" s="101"/>
      <c r="AW33" s="101"/>
      <c r="AX33" s="101"/>
      <c r="AY33" s="101"/>
      <c r="AZ33" s="101"/>
      <c r="BA33" s="101"/>
      <c r="BB33" s="101"/>
      <c r="BC33" s="101"/>
      <c r="BD33" s="101"/>
      <c r="BE33" s="101"/>
      <c r="BF33" s="101"/>
      <c r="BG33" s="101"/>
      <c r="BH33" s="102"/>
      <c r="BI33" s="100">
        <f>データ!AK7</f>
        <v>79.099999999999994</v>
      </c>
      <c r="BJ33" s="101"/>
      <c r="BK33" s="101"/>
      <c r="BL33" s="101"/>
      <c r="BM33" s="101"/>
      <c r="BN33" s="101"/>
      <c r="BO33" s="101"/>
      <c r="BP33" s="101"/>
      <c r="BQ33" s="101"/>
      <c r="BR33" s="101"/>
      <c r="BS33" s="101"/>
      <c r="BT33" s="101"/>
      <c r="BU33" s="101"/>
      <c r="BV33" s="101"/>
      <c r="BW33" s="102"/>
      <c r="BX33" s="100">
        <f>データ!AL7</f>
        <v>88.4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62.2</v>
      </c>
      <c r="DE33" s="101"/>
      <c r="DF33" s="101"/>
      <c r="DG33" s="101"/>
      <c r="DH33" s="101"/>
      <c r="DI33" s="101"/>
      <c r="DJ33" s="101"/>
      <c r="DK33" s="101"/>
      <c r="DL33" s="101"/>
      <c r="DM33" s="101"/>
      <c r="DN33" s="101"/>
      <c r="DO33" s="101"/>
      <c r="DP33" s="101"/>
      <c r="DQ33" s="101"/>
      <c r="DR33" s="102"/>
      <c r="DS33" s="100">
        <f>データ!AT7</f>
        <v>61.4</v>
      </c>
      <c r="DT33" s="101"/>
      <c r="DU33" s="101"/>
      <c r="DV33" s="101"/>
      <c r="DW33" s="101"/>
      <c r="DX33" s="101"/>
      <c r="DY33" s="101"/>
      <c r="DZ33" s="101"/>
      <c r="EA33" s="101"/>
      <c r="EB33" s="101"/>
      <c r="EC33" s="101"/>
      <c r="ED33" s="101"/>
      <c r="EE33" s="101"/>
      <c r="EF33" s="101"/>
      <c r="EG33" s="102"/>
      <c r="EH33" s="100">
        <f>データ!AU7</f>
        <v>61.6</v>
      </c>
      <c r="EI33" s="101"/>
      <c r="EJ33" s="101"/>
      <c r="EK33" s="101"/>
      <c r="EL33" s="101"/>
      <c r="EM33" s="101"/>
      <c r="EN33" s="101"/>
      <c r="EO33" s="101"/>
      <c r="EP33" s="101"/>
      <c r="EQ33" s="101"/>
      <c r="ER33" s="101"/>
      <c r="ES33" s="101"/>
      <c r="ET33" s="101"/>
      <c r="EU33" s="101"/>
      <c r="EV33" s="102"/>
      <c r="EW33" s="100">
        <f>データ!AV7</f>
        <v>54.6</v>
      </c>
      <c r="EX33" s="101"/>
      <c r="EY33" s="101"/>
      <c r="EZ33" s="101"/>
      <c r="FA33" s="101"/>
      <c r="FB33" s="101"/>
      <c r="FC33" s="101"/>
      <c r="FD33" s="101"/>
      <c r="FE33" s="101"/>
      <c r="FF33" s="101"/>
      <c r="FG33" s="101"/>
      <c r="FH33" s="101"/>
      <c r="FI33" s="101"/>
      <c r="FJ33" s="101"/>
      <c r="FK33" s="102"/>
      <c r="FL33" s="100">
        <f>データ!AW7</f>
        <v>59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465.7</v>
      </c>
      <c r="GS33" s="101"/>
      <c r="GT33" s="101"/>
      <c r="GU33" s="101"/>
      <c r="GV33" s="101"/>
      <c r="GW33" s="101"/>
      <c r="GX33" s="101"/>
      <c r="GY33" s="101"/>
      <c r="GZ33" s="101"/>
      <c r="HA33" s="101"/>
      <c r="HB33" s="101"/>
      <c r="HC33" s="101"/>
      <c r="HD33" s="101"/>
      <c r="HE33" s="101"/>
      <c r="HF33" s="102"/>
      <c r="HG33" s="100">
        <f>データ!BE7</f>
        <v>524</v>
      </c>
      <c r="HH33" s="101"/>
      <c r="HI33" s="101"/>
      <c r="HJ33" s="101"/>
      <c r="HK33" s="101"/>
      <c r="HL33" s="101"/>
      <c r="HM33" s="101"/>
      <c r="HN33" s="101"/>
      <c r="HO33" s="101"/>
      <c r="HP33" s="101"/>
      <c r="HQ33" s="101"/>
      <c r="HR33" s="101"/>
      <c r="HS33" s="101"/>
      <c r="HT33" s="101"/>
      <c r="HU33" s="102"/>
      <c r="HV33" s="100">
        <f>データ!BF7</f>
        <v>637</v>
      </c>
      <c r="HW33" s="101"/>
      <c r="HX33" s="101"/>
      <c r="HY33" s="101"/>
      <c r="HZ33" s="101"/>
      <c r="IA33" s="101"/>
      <c r="IB33" s="101"/>
      <c r="IC33" s="101"/>
      <c r="ID33" s="101"/>
      <c r="IE33" s="101"/>
      <c r="IF33" s="101"/>
      <c r="IG33" s="101"/>
      <c r="IH33" s="101"/>
      <c r="II33" s="101"/>
      <c r="IJ33" s="102"/>
      <c r="IK33" s="100">
        <f>データ!BG7</f>
        <v>704.6</v>
      </c>
      <c r="IL33" s="101"/>
      <c r="IM33" s="101"/>
      <c r="IN33" s="101"/>
      <c r="IO33" s="101"/>
      <c r="IP33" s="101"/>
      <c r="IQ33" s="101"/>
      <c r="IR33" s="101"/>
      <c r="IS33" s="101"/>
      <c r="IT33" s="101"/>
      <c r="IU33" s="101"/>
      <c r="IV33" s="101"/>
      <c r="IW33" s="101"/>
      <c r="IX33" s="101"/>
      <c r="IY33" s="102"/>
      <c r="IZ33" s="100">
        <f>データ!BH7</f>
        <v>599.79999999999995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66.099999999999994</v>
      </c>
      <c r="KG33" s="101"/>
      <c r="KH33" s="101"/>
      <c r="KI33" s="101"/>
      <c r="KJ33" s="101"/>
      <c r="KK33" s="101"/>
      <c r="KL33" s="101"/>
      <c r="KM33" s="101"/>
      <c r="KN33" s="101"/>
      <c r="KO33" s="101"/>
      <c r="KP33" s="101"/>
      <c r="KQ33" s="101"/>
      <c r="KR33" s="101"/>
      <c r="KS33" s="101"/>
      <c r="KT33" s="102"/>
      <c r="KU33" s="100">
        <f>データ!BP7</f>
        <v>58.4</v>
      </c>
      <c r="KV33" s="101"/>
      <c r="KW33" s="101"/>
      <c r="KX33" s="101"/>
      <c r="KY33" s="101"/>
      <c r="KZ33" s="101"/>
      <c r="LA33" s="101"/>
      <c r="LB33" s="101"/>
      <c r="LC33" s="101"/>
      <c r="LD33" s="101"/>
      <c r="LE33" s="101"/>
      <c r="LF33" s="101"/>
      <c r="LG33" s="101"/>
      <c r="LH33" s="101"/>
      <c r="LI33" s="102"/>
      <c r="LJ33" s="100">
        <f>データ!BQ7</f>
        <v>51</v>
      </c>
      <c r="LK33" s="101"/>
      <c r="LL33" s="101"/>
      <c r="LM33" s="101"/>
      <c r="LN33" s="101"/>
      <c r="LO33" s="101"/>
      <c r="LP33" s="101"/>
      <c r="LQ33" s="101"/>
      <c r="LR33" s="101"/>
      <c r="LS33" s="101"/>
      <c r="LT33" s="101"/>
      <c r="LU33" s="101"/>
      <c r="LV33" s="101"/>
      <c r="LW33" s="101"/>
      <c r="LX33" s="102"/>
      <c r="LY33" s="100">
        <f>データ!BR7</f>
        <v>45.4</v>
      </c>
      <c r="LZ33" s="101"/>
      <c r="MA33" s="101"/>
      <c r="MB33" s="101"/>
      <c r="MC33" s="101"/>
      <c r="MD33" s="101"/>
      <c r="ME33" s="101"/>
      <c r="MF33" s="101"/>
      <c r="MG33" s="101"/>
      <c r="MH33" s="101"/>
      <c r="MI33" s="101"/>
      <c r="MJ33" s="101"/>
      <c r="MK33" s="101"/>
      <c r="ML33" s="101"/>
      <c r="MM33" s="102"/>
      <c r="MN33" s="100">
        <f>データ!BS7</f>
        <v>55.2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142</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14297</v>
      </c>
      <c r="Q55" s="104"/>
      <c r="R55" s="104"/>
      <c r="S55" s="104"/>
      <c r="T55" s="104"/>
      <c r="U55" s="104"/>
      <c r="V55" s="104"/>
      <c r="W55" s="104"/>
      <c r="X55" s="104"/>
      <c r="Y55" s="104"/>
      <c r="Z55" s="104"/>
      <c r="AA55" s="104"/>
      <c r="AB55" s="104"/>
      <c r="AC55" s="104"/>
      <c r="AD55" s="105"/>
      <c r="AE55" s="103">
        <f>データ!CA7</f>
        <v>14690</v>
      </c>
      <c r="AF55" s="104"/>
      <c r="AG55" s="104"/>
      <c r="AH55" s="104"/>
      <c r="AI55" s="104"/>
      <c r="AJ55" s="104"/>
      <c r="AK55" s="104"/>
      <c r="AL55" s="104"/>
      <c r="AM55" s="104"/>
      <c r="AN55" s="104"/>
      <c r="AO55" s="104"/>
      <c r="AP55" s="104"/>
      <c r="AQ55" s="104"/>
      <c r="AR55" s="104"/>
      <c r="AS55" s="105"/>
      <c r="AT55" s="103">
        <f>データ!CB7</f>
        <v>15841</v>
      </c>
      <c r="AU55" s="104"/>
      <c r="AV55" s="104"/>
      <c r="AW55" s="104"/>
      <c r="AX55" s="104"/>
      <c r="AY55" s="104"/>
      <c r="AZ55" s="104"/>
      <c r="BA55" s="104"/>
      <c r="BB55" s="104"/>
      <c r="BC55" s="104"/>
      <c r="BD55" s="104"/>
      <c r="BE55" s="104"/>
      <c r="BF55" s="104"/>
      <c r="BG55" s="104"/>
      <c r="BH55" s="105"/>
      <c r="BI55" s="103">
        <f>データ!CC7</f>
        <v>16220</v>
      </c>
      <c r="BJ55" s="104"/>
      <c r="BK55" s="104"/>
      <c r="BL55" s="104"/>
      <c r="BM55" s="104"/>
      <c r="BN55" s="104"/>
      <c r="BO55" s="104"/>
      <c r="BP55" s="104"/>
      <c r="BQ55" s="104"/>
      <c r="BR55" s="104"/>
      <c r="BS55" s="104"/>
      <c r="BT55" s="104"/>
      <c r="BU55" s="104"/>
      <c r="BV55" s="104"/>
      <c r="BW55" s="105"/>
      <c r="BX55" s="103">
        <f>データ!CD7</f>
        <v>19554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10890</v>
      </c>
      <c r="DE55" s="104"/>
      <c r="DF55" s="104"/>
      <c r="DG55" s="104"/>
      <c r="DH55" s="104"/>
      <c r="DI55" s="104"/>
      <c r="DJ55" s="104"/>
      <c r="DK55" s="104"/>
      <c r="DL55" s="104"/>
      <c r="DM55" s="104"/>
      <c r="DN55" s="104"/>
      <c r="DO55" s="104"/>
      <c r="DP55" s="104"/>
      <c r="DQ55" s="104"/>
      <c r="DR55" s="105"/>
      <c r="DS55" s="103">
        <f>データ!CL7</f>
        <v>10599</v>
      </c>
      <c r="DT55" s="104"/>
      <c r="DU55" s="104"/>
      <c r="DV55" s="104"/>
      <c r="DW55" s="104"/>
      <c r="DX55" s="104"/>
      <c r="DY55" s="104"/>
      <c r="DZ55" s="104"/>
      <c r="EA55" s="104"/>
      <c r="EB55" s="104"/>
      <c r="EC55" s="104"/>
      <c r="ED55" s="104"/>
      <c r="EE55" s="104"/>
      <c r="EF55" s="104"/>
      <c r="EG55" s="105"/>
      <c r="EH55" s="103">
        <f>データ!CM7</f>
        <v>10261</v>
      </c>
      <c r="EI55" s="104"/>
      <c r="EJ55" s="104"/>
      <c r="EK55" s="104"/>
      <c r="EL55" s="104"/>
      <c r="EM55" s="104"/>
      <c r="EN55" s="104"/>
      <c r="EO55" s="104"/>
      <c r="EP55" s="104"/>
      <c r="EQ55" s="104"/>
      <c r="ER55" s="104"/>
      <c r="ES55" s="104"/>
      <c r="ET55" s="104"/>
      <c r="EU55" s="104"/>
      <c r="EV55" s="105"/>
      <c r="EW55" s="103">
        <f>データ!CN7</f>
        <v>10205</v>
      </c>
      <c r="EX55" s="104"/>
      <c r="EY55" s="104"/>
      <c r="EZ55" s="104"/>
      <c r="FA55" s="104"/>
      <c r="FB55" s="104"/>
      <c r="FC55" s="104"/>
      <c r="FD55" s="104"/>
      <c r="FE55" s="104"/>
      <c r="FF55" s="104"/>
      <c r="FG55" s="104"/>
      <c r="FH55" s="104"/>
      <c r="FI55" s="104"/>
      <c r="FJ55" s="104"/>
      <c r="FK55" s="105"/>
      <c r="FL55" s="103">
        <f>データ!CO7</f>
        <v>10257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109.9</v>
      </c>
      <c r="GS55" s="101"/>
      <c r="GT55" s="101"/>
      <c r="GU55" s="101"/>
      <c r="GV55" s="101"/>
      <c r="GW55" s="101"/>
      <c r="GX55" s="101"/>
      <c r="GY55" s="101"/>
      <c r="GZ55" s="101"/>
      <c r="HA55" s="101"/>
      <c r="HB55" s="101"/>
      <c r="HC55" s="101"/>
      <c r="HD55" s="101"/>
      <c r="HE55" s="101"/>
      <c r="HF55" s="102"/>
      <c r="HG55" s="100">
        <f>データ!CW7</f>
        <v>109.3</v>
      </c>
      <c r="HH55" s="101"/>
      <c r="HI55" s="101"/>
      <c r="HJ55" s="101"/>
      <c r="HK55" s="101"/>
      <c r="HL55" s="101"/>
      <c r="HM55" s="101"/>
      <c r="HN55" s="101"/>
      <c r="HO55" s="101"/>
      <c r="HP55" s="101"/>
      <c r="HQ55" s="101"/>
      <c r="HR55" s="101"/>
      <c r="HS55" s="101"/>
      <c r="HT55" s="101"/>
      <c r="HU55" s="102"/>
      <c r="HV55" s="100">
        <f>データ!CX7</f>
        <v>101.5</v>
      </c>
      <c r="HW55" s="101"/>
      <c r="HX55" s="101"/>
      <c r="HY55" s="101"/>
      <c r="HZ55" s="101"/>
      <c r="IA55" s="101"/>
      <c r="IB55" s="101"/>
      <c r="IC55" s="101"/>
      <c r="ID55" s="101"/>
      <c r="IE55" s="101"/>
      <c r="IF55" s="101"/>
      <c r="IG55" s="101"/>
      <c r="IH55" s="101"/>
      <c r="II55" s="101"/>
      <c r="IJ55" s="102"/>
      <c r="IK55" s="100">
        <f>データ!CY7</f>
        <v>121.2</v>
      </c>
      <c r="IL55" s="101"/>
      <c r="IM55" s="101"/>
      <c r="IN55" s="101"/>
      <c r="IO55" s="101"/>
      <c r="IP55" s="101"/>
      <c r="IQ55" s="101"/>
      <c r="IR55" s="101"/>
      <c r="IS55" s="101"/>
      <c r="IT55" s="101"/>
      <c r="IU55" s="101"/>
      <c r="IV55" s="101"/>
      <c r="IW55" s="101"/>
      <c r="IX55" s="101"/>
      <c r="IY55" s="102"/>
      <c r="IZ55" s="100">
        <f>データ!CZ7</f>
        <v>106.3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18.2</v>
      </c>
      <c r="KG55" s="101"/>
      <c r="KH55" s="101"/>
      <c r="KI55" s="101"/>
      <c r="KJ55" s="101"/>
      <c r="KK55" s="101"/>
      <c r="KL55" s="101"/>
      <c r="KM55" s="101"/>
      <c r="KN55" s="101"/>
      <c r="KO55" s="101"/>
      <c r="KP55" s="101"/>
      <c r="KQ55" s="101"/>
      <c r="KR55" s="101"/>
      <c r="KS55" s="101"/>
      <c r="KT55" s="102"/>
      <c r="KU55" s="100">
        <f>データ!DH7</f>
        <v>17.7</v>
      </c>
      <c r="KV55" s="101"/>
      <c r="KW55" s="101"/>
      <c r="KX55" s="101"/>
      <c r="KY55" s="101"/>
      <c r="KZ55" s="101"/>
      <c r="LA55" s="101"/>
      <c r="LB55" s="101"/>
      <c r="LC55" s="101"/>
      <c r="LD55" s="101"/>
      <c r="LE55" s="101"/>
      <c r="LF55" s="101"/>
      <c r="LG55" s="101"/>
      <c r="LH55" s="101"/>
      <c r="LI55" s="102"/>
      <c r="LJ55" s="100">
        <f>データ!DI7</f>
        <v>18</v>
      </c>
      <c r="LK55" s="101"/>
      <c r="LL55" s="101"/>
      <c r="LM55" s="101"/>
      <c r="LN55" s="101"/>
      <c r="LO55" s="101"/>
      <c r="LP55" s="101"/>
      <c r="LQ55" s="101"/>
      <c r="LR55" s="101"/>
      <c r="LS55" s="101"/>
      <c r="LT55" s="101"/>
      <c r="LU55" s="101"/>
      <c r="LV55" s="101"/>
      <c r="LW55" s="101"/>
      <c r="LX55" s="102"/>
      <c r="LY55" s="100">
        <f>データ!DJ7</f>
        <v>16.5</v>
      </c>
      <c r="LZ55" s="101"/>
      <c r="MA55" s="101"/>
      <c r="MB55" s="101"/>
      <c r="MC55" s="101"/>
      <c r="MD55" s="101"/>
      <c r="ME55" s="101"/>
      <c r="MF55" s="101"/>
      <c r="MG55" s="101"/>
      <c r="MH55" s="101"/>
      <c r="MI55" s="101"/>
      <c r="MJ55" s="101"/>
      <c r="MK55" s="101"/>
      <c r="ML55" s="101"/>
      <c r="MM55" s="102"/>
      <c r="MN55" s="100">
        <f>データ!DK7</f>
        <v>14.2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77.5</v>
      </c>
      <c r="V79" s="83"/>
      <c r="W79" s="83"/>
      <c r="X79" s="83"/>
      <c r="Y79" s="83"/>
      <c r="Z79" s="83"/>
      <c r="AA79" s="83"/>
      <c r="AB79" s="83"/>
      <c r="AC79" s="83"/>
      <c r="AD79" s="83"/>
      <c r="AE79" s="83"/>
      <c r="AF79" s="83"/>
      <c r="AG79" s="83"/>
      <c r="AH79" s="83"/>
      <c r="AI79" s="83"/>
      <c r="AJ79" s="83"/>
      <c r="AK79" s="83"/>
      <c r="AL79" s="83"/>
      <c r="AM79" s="83"/>
      <c r="AN79" s="83">
        <f>データ!DS7</f>
        <v>78.599999999999994</v>
      </c>
      <c r="AO79" s="83"/>
      <c r="AP79" s="83"/>
      <c r="AQ79" s="83"/>
      <c r="AR79" s="83"/>
      <c r="AS79" s="83"/>
      <c r="AT79" s="83"/>
      <c r="AU79" s="83"/>
      <c r="AV79" s="83"/>
      <c r="AW79" s="83"/>
      <c r="AX79" s="83"/>
      <c r="AY79" s="83"/>
      <c r="AZ79" s="83"/>
      <c r="BA79" s="83"/>
      <c r="BB79" s="83"/>
      <c r="BC79" s="83"/>
      <c r="BD79" s="83"/>
      <c r="BE79" s="83"/>
      <c r="BF79" s="83"/>
      <c r="BG79" s="83">
        <f>データ!DT7</f>
        <v>83.1</v>
      </c>
      <c r="BH79" s="83"/>
      <c r="BI79" s="83"/>
      <c r="BJ79" s="83"/>
      <c r="BK79" s="83"/>
      <c r="BL79" s="83"/>
      <c r="BM79" s="83"/>
      <c r="BN79" s="83"/>
      <c r="BO79" s="83"/>
      <c r="BP79" s="83"/>
      <c r="BQ79" s="83"/>
      <c r="BR79" s="83"/>
      <c r="BS79" s="83"/>
      <c r="BT79" s="83"/>
      <c r="BU79" s="83"/>
      <c r="BV79" s="83"/>
      <c r="BW79" s="83"/>
      <c r="BX79" s="83"/>
      <c r="BY79" s="83"/>
      <c r="BZ79" s="83">
        <f>データ!DU7</f>
        <v>33.799999999999997</v>
      </c>
      <c r="CA79" s="83"/>
      <c r="CB79" s="83"/>
      <c r="CC79" s="83"/>
      <c r="CD79" s="83"/>
      <c r="CE79" s="83"/>
      <c r="CF79" s="83"/>
      <c r="CG79" s="83"/>
      <c r="CH79" s="83"/>
      <c r="CI79" s="83"/>
      <c r="CJ79" s="83"/>
      <c r="CK79" s="83"/>
      <c r="CL79" s="83"/>
      <c r="CM79" s="83"/>
      <c r="CN79" s="83"/>
      <c r="CO79" s="83"/>
      <c r="CP79" s="83"/>
      <c r="CQ79" s="83"/>
      <c r="CR79" s="83"/>
      <c r="CS79" s="83">
        <f>データ!DV7</f>
        <v>34.1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78.400000000000006</v>
      </c>
      <c r="EP79" s="83"/>
      <c r="EQ79" s="83"/>
      <c r="ER79" s="83"/>
      <c r="ES79" s="83"/>
      <c r="ET79" s="83"/>
      <c r="EU79" s="83"/>
      <c r="EV79" s="83"/>
      <c r="EW79" s="83"/>
      <c r="EX79" s="83"/>
      <c r="EY79" s="83"/>
      <c r="EZ79" s="83"/>
      <c r="FA79" s="83"/>
      <c r="FB79" s="83"/>
      <c r="FC79" s="83"/>
      <c r="FD79" s="83"/>
      <c r="FE79" s="83"/>
      <c r="FF79" s="83"/>
      <c r="FG79" s="83"/>
      <c r="FH79" s="83">
        <f>データ!ED7</f>
        <v>78.900000000000006</v>
      </c>
      <c r="FI79" s="83"/>
      <c r="FJ79" s="83"/>
      <c r="FK79" s="83"/>
      <c r="FL79" s="83"/>
      <c r="FM79" s="83"/>
      <c r="FN79" s="83"/>
      <c r="FO79" s="83"/>
      <c r="FP79" s="83"/>
      <c r="FQ79" s="83"/>
      <c r="FR79" s="83"/>
      <c r="FS79" s="83"/>
      <c r="FT79" s="83"/>
      <c r="FU79" s="83"/>
      <c r="FV79" s="83"/>
      <c r="FW79" s="83"/>
      <c r="FX79" s="83"/>
      <c r="FY79" s="83"/>
      <c r="FZ79" s="83"/>
      <c r="GA79" s="83">
        <f>データ!EE7</f>
        <v>88.5</v>
      </c>
      <c r="GB79" s="83"/>
      <c r="GC79" s="83"/>
      <c r="GD79" s="83"/>
      <c r="GE79" s="83"/>
      <c r="GF79" s="83"/>
      <c r="GG79" s="83"/>
      <c r="GH79" s="83"/>
      <c r="GI79" s="83"/>
      <c r="GJ79" s="83"/>
      <c r="GK79" s="83"/>
      <c r="GL79" s="83"/>
      <c r="GM79" s="83"/>
      <c r="GN79" s="83"/>
      <c r="GO79" s="83"/>
      <c r="GP79" s="83"/>
      <c r="GQ79" s="83"/>
      <c r="GR79" s="83"/>
      <c r="GS79" s="83"/>
      <c r="GT79" s="83">
        <f>データ!EF7</f>
        <v>36.200000000000003</v>
      </c>
      <c r="GU79" s="83"/>
      <c r="GV79" s="83"/>
      <c r="GW79" s="83"/>
      <c r="GX79" s="83"/>
      <c r="GY79" s="83"/>
      <c r="GZ79" s="83"/>
      <c r="HA79" s="83"/>
      <c r="HB79" s="83"/>
      <c r="HC79" s="83"/>
      <c r="HD79" s="83"/>
      <c r="HE79" s="83"/>
      <c r="HF79" s="83"/>
      <c r="HG79" s="83"/>
      <c r="HH79" s="83"/>
      <c r="HI79" s="83"/>
      <c r="HJ79" s="83"/>
      <c r="HK79" s="83"/>
      <c r="HL79" s="83"/>
      <c r="HM79" s="83">
        <f>データ!EG7</f>
        <v>43.5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12410895</v>
      </c>
      <c r="JK79" s="79"/>
      <c r="JL79" s="79"/>
      <c r="JM79" s="79"/>
      <c r="JN79" s="79"/>
      <c r="JO79" s="79"/>
      <c r="JP79" s="79"/>
      <c r="JQ79" s="79"/>
      <c r="JR79" s="79"/>
      <c r="JS79" s="79"/>
      <c r="JT79" s="79"/>
      <c r="JU79" s="79"/>
      <c r="JV79" s="79"/>
      <c r="JW79" s="79"/>
      <c r="JX79" s="79"/>
      <c r="JY79" s="79"/>
      <c r="JZ79" s="79"/>
      <c r="KA79" s="79"/>
      <c r="KB79" s="79"/>
      <c r="KC79" s="79">
        <f>データ!EO7</f>
        <v>12397558</v>
      </c>
      <c r="KD79" s="79"/>
      <c r="KE79" s="79"/>
      <c r="KF79" s="79"/>
      <c r="KG79" s="79"/>
      <c r="KH79" s="79"/>
      <c r="KI79" s="79"/>
      <c r="KJ79" s="79"/>
      <c r="KK79" s="79"/>
      <c r="KL79" s="79"/>
      <c r="KM79" s="79"/>
      <c r="KN79" s="79"/>
      <c r="KO79" s="79"/>
      <c r="KP79" s="79"/>
      <c r="KQ79" s="79"/>
      <c r="KR79" s="79"/>
      <c r="KS79" s="79"/>
      <c r="KT79" s="79"/>
      <c r="KU79" s="79"/>
      <c r="KV79" s="79">
        <f>データ!EP7</f>
        <v>11658099</v>
      </c>
      <c r="KW79" s="79"/>
      <c r="KX79" s="79"/>
      <c r="KY79" s="79"/>
      <c r="KZ79" s="79"/>
      <c r="LA79" s="79"/>
      <c r="LB79" s="79"/>
      <c r="LC79" s="79"/>
      <c r="LD79" s="79"/>
      <c r="LE79" s="79"/>
      <c r="LF79" s="79"/>
      <c r="LG79" s="79"/>
      <c r="LH79" s="79"/>
      <c r="LI79" s="79"/>
      <c r="LJ79" s="79"/>
      <c r="LK79" s="79"/>
      <c r="LL79" s="79"/>
      <c r="LM79" s="79"/>
      <c r="LN79" s="79"/>
      <c r="LO79" s="79">
        <f>データ!EQ7</f>
        <v>28170907</v>
      </c>
      <c r="LP79" s="79"/>
      <c r="LQ79" s="79"/>
      <c r="LR79" s="79"/>
      <c r="LS79" s="79"/>
      <c r="LT79" s="79"/>
      <c r="LU79" s="79"/>
      <c r="LV79" s="79"/>
      <c r="LW79" s="79"/>
      <c r="LX79" s="79"/>
      <c r="LY79" s="79"/>
      <c r="LZ79" s="79"/>
      <c r="MA79" s="79"/>
      <c r="MB79" s="79"/>
      <c r="MC79" s="79"/>
      <c r="MD79" s="79"/>
      <c r="ME79" s="79"/>
      <c r="MF79" s="79"/>
      <c r="MG79" s="79"/>
      <c r="MH79" s="79">
        <f>データ!ER7</f>
        <v>32264410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230006</v>
      </c>
      <c r="D6" s="63">
        <f t="shared" si="2"/>
        <v>46</v>
      </c>
      <c r="E6" s="63">
        <f t="shared" si="2"/>
        <v>6</v>
      </c>
      <c r="F6" s="63">
        <f t="shared" si="2"/>
        <v>0</v>
      </c>
      <c r="G6" s="63">
        <f t="shared" si="2"/>
        <v>1</v>
      </c>
      <c r="H6" s="142" t="str">
        <f>IF(H8&lt;&gt;I8,H8,"")&amp;IF(I8&lt;&gt;J8,I8,"")&amp;"　"&amp;J8</f>
        <v>愛知県　精神医療センター</v>
      </c>
      <c r="I6" s="143"/>
      <c r="J6" s="144"/>
      <c r="K6" s="63" t="str">
        <f t="shared" si="2"/>
        <v>条例全部</v>
      </c>
      <c r="L6" s="63" t="str">
        <f t="shared" si="2"/>
        <v>病院事業</v>
      </c>
      <c r="M6" s="63" t="str">
        <f t="shared" si="2"/>
        <v>精神科病院</v>
      </c>
      <c r="N6" s="63" t="str">
        <f>N8</f>
        <v>精神病院</v>
      </c>
      <c r="O6" s="63"/>
      <c r="P6" s="63" t="str">
        <f>P8</f>
        <v>直営</v>
      </c>
      <c r="Q6" s="64">
        <f t="shared" ref="Q6:AG6" si="3">Q8</f>
        <v>4</v>
      </c>
      <c r="R6" s="63" t="str">
        <f t="shared" si="3"/>
        <v>-</v>
      </c>
      <c r="S6" s="63" t="str">
        <f t="shared" si="3"/>
        <v>-</v>
      </c>
      <c r="T6" s="63" t="str">
        <f t="shared" si="3"/>
        <v>臨</v>
      </c>
      <c r="U6" s="64">
        <f>U8</f>
        <v>7532231</v>
      </c>
      <c r="V6" s="64">
        <f>V8</f>
        <v>22014</v>
      </c>
      <c r="W6" s="63" t="str">
        <f>W8</f>
        <v>非該当</v>
      </c>
      <c r="X6" s="63" t="str">
        <f t="shared" si="3"/>
        <v>１５：１</v>
      </c>
      <c r="Y6" s="64" t="str">
        <f t="shared" si="3"/>
        <v>-</v>
      </c>
      <c r="Z6" s="64" t="str">
        <f t="shared" si="3"/>
        <v>-</v>
      </c>
      <c r="AA6" s="64" t="str">
        <f t="shared" si="3"/>
        <v>-</v>
      </c>
      <c r="AB6" s="64">
        <f t="shared" si="3"/>
        <v>315</v>
      </c>
      <c r="AC6" s="64" t="str">
        <f t="shared" si="3"/>
        <v>-</v>
      </c>
      <c r="AD6" s="64">
        <f t="shared" si="3"/>
        <v>315</v>
      </c>
      <c r="AE6" s="64">
        <f t="shared" si="3"/>
        <v>315</v>
      </c>
      <c r="AF6" s="64" t="str">
        <f t="shared" si="3"/>
        <v>-</v>
      </c>
      <c r="AG6" s="64">
        <f t="shared" si="3"/>
        <v>315</v>
      </c>
      <c r="AH6" s="65">
        <f>IF(AH8="-",NA(),AH8)</f>
        <v>88.4</v>
      </c>
      <c r="AI6" s="65">
        <f t="shared" ref="AI6:AQ6" si="4">IF(AI8="-",NA(),AI8)</f>
        <v>86.9</v>
      </c>
      <c r="AJ6" s="65">
        <f t="shared" si="4"/>
        <v>87.6</v>
      </c>
      <c r="AK6" s="65">
        <f t="shared" si="4"/>
        <v>79.099999999999994</v>
      </c>
      <c r="AL6" s="65">
        <f t="shared" si="4"/>
        <v>88.4</v>
      </c>
      <c r="AM6" s="65">
        <f t="shared" si="4"/>
        <v>99.8</v>
      </c>
      <c r="AN6" s="65">
        <f t="shared" si="4"/>
        <v>100</v>
      </c>
      <c r="AO6" s="65">
        <f t="shared" si="4"/>
        <v>101.3</v>
      </c>
      <c r="AP6" s="65">
        <f t="shared" si="4"/>
        <v>101.1</v>
      </c>
      <c r="AQ6" s="65">
        <f t="shared" si="4"/>
        <v>101.2</v>
      </c>
      <c r="AR6" s="65" t="str">
        <f>IF(AR8="-","【-】","【"&amp;SUBSTITUTE(TEXT(AR8,"#,##0.0"),"-","△")&amp;"】")</f>
        <v>【98.4】</v>
      </c>
      <c r="AS6" s="65">
        <f>IF(AS8="-",NA(),AS8)</f>
        <v>62.2</v>
      </c>
      <c r="AT6" s="65">
        <f t="shared" ref="AT6:BB6" si="5">IF(AT8="-",NA(),AT8)</f>
        <v>61.4</v>
      </c>
      <c r="AU6" s="65">
        <f t="shared" si="5"/>
        <v>61.6</v>
      </c>
      <c r="AV6" s="65">
        <f t="shared" si="5"/>
        <v>54.6</v>
      </c>
      <c r="AW6" s="65">
        <f t="shared" si="5"/>
        <v>59</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465.7</v>
      </c>
      <c r="BE6" s="65">
        <f t="shared" ref="BE6:BM6" si="6">IF(BE8="-",NA(),BE8)</f>
        <v>524</v>
      </c>
      <c r="BF6" s="65">
        <f t="shared" si="6"/>
        <v>637</v>
      </c>
      <c r="BG6" s="65">
        <f t="shared" si="6"/>
        <v>704.6</v>
      </c>
      <c r="BH6" s="65">
        <f t="shared" si="6"/>
        <v>599.79999999999995</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66.099999999999994</v>
      </c>
      <c r="BP6" s="65">
        <f t="shared" ref="BP6:BX6" si="7">IF(BP8="-",NA(),BP8)</f>
        <v>58.4</v>
      </c>
      <c r="BQ6" s="65">
        <f t="shared" si="7"/>
        <v>51</v>
      </c>
      <c r="BR6" s="65">
        <f t="shared" si="7"/>
        <v>45.4</v>
      </c>
      <c r="BS6" s="65">
        <f t="shared" si="7"/>
        <v>55.2</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14297</v>
      </c>
      <c r="CA6" s="66">
        <f t="shared" ref="CA6:CI6" si="8">IF(CA8="-",NA(),CA8)</f>
        <v>14690</v>
      </c>
      <c r="CB6" s="66">
        <f t="shared" si="8"/>
        <v>15841</v>
      </c>
      <c r="CC6" s="66">
        <f t="shared" si="8"/>
        <v>16220</v>
      </c>
      <c r="CD6" s="66">
        <f t="shared" si="8"/>
        <v>19554</v>
      </c>
      <c r="CE6" s="66">
        <f t="shared" si="8"/>
        <v>18124</v>
      </c>
      <c r="CF6" s="66">
        <f t="shared" si="8"/>
        <v>18742</v>
      </c>
      <c r="CG6" s="66">
        <f t="shared" si="8"/>
        <v>19795</v>
      </c>
      <c r="CH6" s="66">
        <f t="shared" si="8"/>
        <v>20395</v>
      </c>
      <c r="CI6" s="66">
        <f t="shared" si="8"/>
        <v>20681</v>
      </c>
      <c r="CJ6" s="65" t="str">
        <f>IF(CJ8="-","【-】","【"&amp;SUBSTITUTE(TEXT(CJ8,"#,##0"),"-","△")&amp;"】")</f>
        <v>【49,667】</v>
      </c>
      <c r="CK6" s="66">
        <f>IF(CK8="-",NA(),CK8)</f>
        <v>10890</v>
      </c>
      <c r="CL6" s="66">
        <f t="shared" ref="CL6:CT6" si="9">IF(CL8="-",NA(),CL8)</f>
        <v>10599</v>
      </c>
      <c r="CM6" s="66">
        <f t="shared" si="9"/>
        <v>10261</v>
      </c>
      <c r="CN6" s="66">
        <f t="shared" si="9"/>
        <v>10205</v>
      </c>
      <c r="CO6" s="66">
        <f t="shared" si="9"/>
        <v>10257</v>
      </c>
      <c r="CP6" s="66">
        <f t="shared" si="9"/>
        <v>8856</v>
      </c>
      <c r="CQ6" s="66">
        <f t="shared" si="9"/>
        <v>8812</v>
      </c>
      <c r="CR6" s="66">
        <f t="shared" si="9"/>
        <v>8588</v>
      </c>
      <c r="CS6" s="66">
        <f t="shared" si="9"/>
        <v>8536</v>
      </c>
      <c r="CT6" s="66">
        <f t="shared" si="9"/>
        <v>8502</v>
      </c>
      <c r="CU6" s="65" t="str">
        <f>IF(CU8="-","【-】","【"&amp;SUBSTITUTE(TEXT(CU8,"#,##0"),"-","△")&amp;"】")</f>
        <v>【13,758】</v>
      </c>
      <c r="CV6" s="65">
        <f>IF(CV8="-",NA(),CV8)</f>
        <v>109.9</v>
      </c>
      <c r="CW6" s="65">
        <f t="shared" ref="CW6:DE6" si="10">IF(CW8="-",NA(),CW8)</f>
        <v>109.3</v>
      </c>
      <c r="CX6" s="65">
        <f t="shared" si="10"/>
        <v>101.5</v>
      </c>
      <c r="CY6" s="65">
        <f t="shared" si="10"/>
        <v>121.2</v>
      </c>
      <c r="CZ6" s="65">
        <f t="shared" si="10"/>
        <v>106.3</v>
      </c>
      <c r="DA6" s="65">
        <f t="shared" si="10"/>
        <v>86</v>
      </c>
      <c r="DB6" s="65">
        <f t="shared" si="10"/>
        <v>84.5</v>
      </c>
      <c r="DC6" s="65">
        <f t="shared" si="10"/>
        <v>84.4</v>
      </c>
      <c r="DD6" s="65">
        <f t="shared" si="10"/>
        <v>84.6</v>
      </c>
      <c r="DE6" s="65">
        <f t="shared" si="10"/>
        <v>85.6</v>
      </c>
      <c r="DF6" s="65" t="str">
        <f>IF(DF8="-","【-】","【"&amp;SUBSTITUTE(TEXT(DF8,"#,##0.0"),"-","△")&amp;"】")</f>
        <v>【55.2】</v>
      </c>
      <c r="DG6" s="65">
        <f>IF(DG8="-",NA(),DG8)</f>
        <v>18.2</v>
      </c>
      <c r="DH6" s="65">
        <f t="shared" ref="DH6:DP6" si="11">IF(DH8="-",NA(),DH8)</f>
        <v>17.7</v>
      </c>
      <c r="DI6" s="65">
        <f t="shared" si="11"/>
        <v>18</v>
      </c>
      <c r="DJ6" s="65">
        <f t="shared" si="11"/>
        <v>16.5</v>
      </c>
      <c r="DK6" s="65">
        <f t="shared" si="11"/>
        <v>14.2</v>
      </c>
      <c r="DL6" s="65">
        <f t="shared" si="11"/>
        <v>10.7</v>
      </c>
      <c r="DM6" s="65">
        <f t="shared" si="11"/>
        <v>9.9</v>
      </c>
      <c r="DN6" s="65">
        <f t="shared" si="11"/>
        <v>9</v>
      </c>
      <c r="DO6" s="65">
        <f t="shared" si="11"/>
        <v>8.4</v>
      </c>
      <c r="DP6" s="65">
        <f t="shared" si="11"/>
        <v>8.1</v>
      </c>
      <c r="DQ6" s="65" t="str">
        <f>IF(DQ8="-","【-】","【"&amp;SUBSTITUTE(TEXT(DQ8,"#,##0.0"),"-","△")&amp;"】")</f>
        <v>【24.1】</v>
      </c>
      <c r="DR6" s="65">
        <f>IF(DR8="-",NA(),DR8)</f>
        <v>77.5</v>
      </c>
      <c r="DS6" s="65">
        <f t="shared" ref="DS6:EA6" si="12">IF(DS8="-",NA(),DS8)</f>
        <v>78.599999999999994</v>
      </c>
      <c r="DT6" s="65">
        <f t="shared" si="12"/>
        <v>83.1</v>
      </c>
      <c r="DU6" s="65">
        <f t="shared" si="12"/>
        <v>33.799999999999997</v>
      </c>
      <c r="DV6" s="65">
        <f t="shared" si="12"/>
        <v>34.1</v>
      </c>
      <c r="DW6" s="65">
        <f t="shared" si="12"/>
        <v>37.4</v>
      </c>
      <c r="DX6" s="65">
        <f t="shared" si="12"/>
        <v>39</v>
      </c>
      <c r="DY6" s="65">
        <f t="shared" si="12"/>
        <v>43.7</v>
      </c>
      <c r="DZ6" s="65">
        <f t="shared" si="12"/>
        <v>44.3</v>
      </c>
      <c r="EA6" s="65">
        <f t="shared" si="12"/>
        <v>46.7</v>
      </c>
      <c r="EB6" s="65" t="str">
        <f>IF(EB8="-","【-】","【"&amp;SUBSTITUTE(TEXT(EB8,"#,##0.0"),"-","△")&amp;"】")</f>
        <v>【50.7】</v>
      </c>
      <c r="EC6" s="65">
        <f>IF(EC8="-",NA(),EC8)</f>
        <v>78.400000000000006</v>
      </c>
      <c r="ED6" s="65">
        <f t="shared" ref="ED6:EL6" si="13">IF(ED8="-",NA(),ED8)</f>
        <v>78.900000000000006</v>
      </c>
      <c r="EE6" s="65">
        <f t="shared" si="13"/>
        <v>88.5</v>
      </c>
      <c r="EF6" s="65">
        <f t="shared" si="13"/>
        <v>36.200000000000003</v>
      </c>
      <c r="EG6" s="65">
        <f t="shared" si="13"/>
        <v>43.5</v>
      </c>
      <c r="EH6" s="65">
        <f t="shared" si="13"/>
        <v>51.4</v>
      </c>
      <c r="EI6" s="65">
        <f t="shared" si="13"/>
        <v>52.4</v>
      </c>
      <c r="EJ6" s="65">
        <f t="shared" si="13"/>
        <v>59.8</v>
      </c>
      <c r="EK6" s="65">
        <f t="shared" si="13"/>
        <v>61.8</v>
      </c>
      <c r="EL6" s="65">
        <f t="shared" si="13"/>
        <v>66.3</v>
      </c>
      <c r="EM6" s="65" t="str">
        <f>IF(EM8="-","【-】","【"&amp;SUBSTITUTE(TEXT(EM8,"#,##0.0"),"-","△")&amp;"】")</f>
        <v>【65.7】</v>
      </c>
      <c r="EN6" s="66">
        <f>IF(EN8="-",NA(),EN8)</f>
        <v>12410895</v>
      </c>
      <c r="EO6" s="66">
        <f t="shared" ref="EO6:EW6" si="14">IF(EO8="-",NA(),EO8)</f>
        <v>12397558</v>
      </c>
      <c r="EP6" s="66">
        <f t="shared" si="14"/>
        <v>11658099</v>
      </c>
      <c r="EQ6" s="66">
        <f t="shared" si="14"/>
        <v>28170907</v>
      </c>
      <c r="ER6" s="66">
        <f t="shared" si="14"/>
        <v>32264410</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x14ac:dyDescent="0.15">
      <c r="A7" s="48" t="s">
        <v>122</v>
      </c>
      <c r="B7" s="63">
        <f t="shared" ref="B7:AG7" si="15">B8</f>
        <v>2016</v>
      </c>
      <c r="C7" s="63">
        <f t="shared" si="15"/>
        <v>230006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4</v>
      </c>
      <c r="R7" s="63" t="str">
        <f t="shared" si="15"/>
        <v>-</v>
      </c>
      <c r="S7" s="63" t="str">
        <f t="shared" si="15"/>
        <v>-</v>
      </c>
      <c r="T7" s="63" t="str">
        <f t="shared" si="15"/>
        <v>臨</v>
      </c>
      <c r="U7" s="64">
        <f>U8</f>
        <v>7532231</v>
      </c>
      <c r="V7" s="64">
        <f>V8</f>
        <v>22014</v>
      </c>
      <c r="W7" s="63" t="str">
        <f>W8</f>
        <v>非該当</v>
      </c>
      <c r="X7" s="63" t="str">
        <f t="shared" si="15"/>
        <v>１５：１</v>
      </c>
      <c r="Y7" s="64" t="str">
        <f t="shared" si="15"/>
        <v>-</v>
      </c>
      <c r="Z7" s="64" t="str">
        <f t="shared" si="15"/>
        <v>-</v>
      </c>
      <c r="AA7" s="64" t="str">
        <f t="shared" si="15"/>
        <v>-</v>
      </c>
      <c r="AB7" s="64">
        <f t="shared" si="15"/>
        <v>315</v>
      </c>
      <c r="AC7" s="64" t="str">
        <f t="shared" si="15"/>
        <v>-</v>
      </c>
      <c r="AD7" s="64">
        <f t="shared" si="15"/>
        <v>315</v>
      </c>
      <c r="AE7" s="64">
        <f t="shared" si="15"/>
        <v>315</v>
      </c>
      <c r="AF7" s="64" t="str">
        <f t="shared" si="15"/>
        <v>-</v>
      </c>
      <c r="AG7" s="64">
        <f t="shared" si="15"/>
        <v>315</v>
      </c>
      <c r="AH7" s="65">
        <f>AH8</f>
        <v>88.4</v>
      </c>
      <c r="AI7" s="65">
        <f t="shared" ref="AI7:AQ7" si="16">AI8</f>
        <v>86.9</v>
      </c>
      <c r="AJ7" s="65">
        <f t="shared" si="16"/>
        <v>87.6</v>
      </c>
      <c r="AK7" s="65">
        <f t="shared" si="16"/>
        <v>79.099999999999994</v>
      </c>
      <c r="AL7" s="65">
        <f t="shared" si="16"/>
        <v>88.4</v>
      </c>
      <c r="AM7" s="65">
        <f t="shared" si="16"/>
        <v>99.8</v>
      </c>
      <c r="AN7" s="65">
        <f t="shared" si="16"/>
        <v>100</v>
      </c>
      <c r="AO7" s="65">
        <f t="shared" si="16"/>
        <v>101.3</v>
      </c>
      <c r="AP7" s="65">
        <f t="shared" si="16"/>
        <v>101.1</v>
      </c>
      <c r="AQ7" s="65">
        <f t="shared" si="16"/>
        <v>101.2</v>
      </c>
      <c r="AR7" s="65"/>
      <c r="AS7" s="65">
        <f>AS8</f>
        <v>62.2</v>
      </c>
      <c r="AT7" s="65">
        <f t="shared" ref="AT7:BB7" si="17">AT8</f>
        <v>61.4</v>
      </c>
      <c r="AU7" s="65">
        <f t="shared" si="17"/>
        <v>61.6</v>
      </c>
      <c r="AV7" s="65">
        <f t="shared" si="17"/>
        <v>54.6</v>
      </c>
      <c r="AW7" s="65">
        <f t="shared" si="17"/>
        <v>59</v>
      </c>
      <c r="AX7" s="65">
        <f t="shared" si="17"/>
        <v>69.599999999999994</v>
      </c>
      <c r="AY7" s="65">
        <f t="shared" si="17"/>
        <v>69.599999999999994</v>
      </c>
      <c r="AZ7" s="65">
        <f t="shared" si="17"/>
        <v>69.099999999999994</v>
      </c>
      <c r="BA7" s="65">
        <f t="shared" si="17"/>
        <v>69.8</v>
      </c>
      <c r="BB7" s="65">
        <f t="shared" si="17"/>
        <v>69.400000000000006</v>
      </c>
      <c r="BC7" s="65"/>
      <c r="BD7" s="65">
        <f>BD8</f>
        <v>465.7</v>
      </c>
      <c r="BE7" s="65">
        <f t="shared" ref="BE7:BM7" si="18">BE8</f>
        <v>524</v>
      </c>
      <c r="BF7" s="65">
        <f t="shared" si="18"/>
        <v>637</v>
      </c>
      <c r="BG7" s="65">
        <f t="shared" si="18"/>
        <v>704.6</v>
      </c>
      <c r="BH7" s="65">
        <f t="shared" si="18"/>
        <v>599.79999999999995</v>
      </c>
      <c r="BI7" s="65">
        <f t="shared" si="18"/>
        <v>146.1</v>
      </c>
      <c r="BJ7" s="65">
        <f t="shared" si="18"/>
        <v>153.30000000000001</v>
      </c>
      <c r="BK7" s="65">
        <f t="shared" si="18"/>
        <v>145.30000000000001</v>
      </c>
      <c r="BL7" s="65">
        <f t="shared" si="18"/>
        <v>184.4</v>
      </c>
      <c r="BM7" s="65">
        <f t="shared" si="18"/>
        <v>163.19999999999999</v>
      </c>
      <c r="BN7" s="65"/>
      <c r="BO7" s="65">
        <f>BO8</f>
        <v>66.099999999999994</v>
      </c>
      <c r="BP7" s="65">
        <f t="shared" ref="BP7:BX7" si="19">BP8</f>
        <v>58.4</v>
      </c>
      <c r="BQ7" s="65">
        <f t="shared" si="19"/>
        <v>51</v>
      </c>
      <c r="BR7" s="65">
        <f t="shared" si="19"/>
        <v>45.4</v>
      </c>
      <c r="BS7" s="65">
        <f t="shared" si="19"/>
        <v>55.2</v>
      </c>
      <c r="BT7" s="65">
        <f t="shared" si="19"/>
        <v>72.3</v>
      </c>
      <c r="BU7" s="65">
        <f t="shared" si="19"/>
        <v>74.2</v>
      </c>
      <c r="BV7" s="65">
        <f t="shared" si="19"/>
        <v>73.599999999999994</v>
      </c>
      <c r="BW7" s="65">
        <f t="shared" si="19"/>
        <v>74.8</v>
      </c>
      <c r="BX7" s="65">
        <f t="shared" si="19"/>
        <v>73.400000000000006</v>
      </c>
      <c r="BY7" s="65"/>
      <c r="BZ7" s="66">
        <f>BZ8</f>
        <v>14297</v>
      </c>
      <c r="CA7" s="66">
        <f t="shared" ref="CA7:CI7" si="20">CA8</f>
        <v>14690</v>
      </c>
      <c r="CB7" s="66">
        <f t="shared" si="20"/>
        <v>15841</v>
      </c>
      <c r="CC7" s="66">
        <f t="shared" si="20"/>
        <v>16220</v>
      </c>
      <c r="CD7" s="66">
        <f t="shared" si="20"/>
        <v>19554</v>
      </c>
      <c r="CE7" s="66">
        <f t="shared" si="20"/>
        <v>18124</v>
      </c>
      <c r="CF7" s="66">
        <f t="shared" si="20"/>
        <v>18742</v>
      </c>
      <c r="CG7" s="66">
        <f t="shared" si="20"/>
        <v>19795</v>
      </c>
      <c r="CH7" s="66">
        <f t="shared" si="20"/>
        <v>20395</v>
      </c>
      <c r="CI7" s="66">
        <f t="shared" si="20"/>
        <v>20681</v>
      </c>
      <c r="CJ7" s="65"/>
      <c r="CK7" s="66">
        <f>CK8</f>
        <v>10890</v>
      </c>
      <c r="CL7" s="66">
        <f t="shared" ref="CL7:CT7" si="21">CL8</f>
        <v>10599</v>
      </c>
      <c r="CM7" s="66">
        <f t="shared" si="21"/>
        <v>10261</v>
      </c>
      <c r="CN7" s="66">
        <f t="shared" si="21"/>
        <v>10205</v>
      </c>
      <c r="CO7" s="66">
        <f t="shared" si="21"/>
        <v>10257</v>
      </c>
      <c r="CP7" s="66">
        <f t="shared" si="21"/>
        <v>8856</v>
      </c>
      <c r="CQ7" s="66">
        <f t="shared" si="21"/>
        <v>8812</v>
      </c>
      <c r="CR7" s="66">
        <f t="shared" si="21"/>
        <v>8588</v>
      </c>
      <c r="CS7" s="66">
        <f t="shared" si="21"/>
        <v>8536</v>
      </c>
      <c r="CT7" s="66">
        <f t="shared" si="21"/>
        <v>8502</v>
      </c>
      <c r="CU7" s="65"/>
      <c r="CV7" s="65">
        <f>CV8</f>
        <v>109.9</v>
      </c>
      <c r="CW7" s="65">
        <f t="shared" ref="CW7:DE7" si="22">CW8</f>
        <v>109.3</v>
      </c>
      <c r="CX7" s="65">
        <f t="shared" si="22"/>
        <v>101.5</v>
      </c>
      <c r="CY7" s="65">
        <f t="shared" si="22"/>
        <v>121.2</v>
      </c>
      <c r="CZ7" s="65">
        <f t="shared" si="22"/>
        <v>106.3</v>
      </c>
      <c r="DA7" s="65">
        <f t="shared" si="22"/>
        <v>86</v>
      </c>
      <c r="DB7" s="65">
        <f t="shared" si="22"/>
        <v>84.5</v>
      </c>
      <c r="DC7" s="65">
        <f t="shared" si="22"/>
        <v>84.4</v>
      </c>
      <c r="DD7" s="65">
        <f t="shared" si="22"/>
        <v>84.6</v>
      </c>
      <c r="DE7" s="65">
        <f t="shared" si="22"/>
        <v>85.6</v>
      </c>
      <c r="DF7" s="65"/>
      <c r="DG7" s="65">
        <f>DG8</f>
        <v>18.2</v>
      </c>
      <c r="DH7" s="65">
        <f t="shared" ref="DH7:DP7" si="23">DH8</f>
        <v>17.7</v>
      </c>
      <c r="DI7" s="65">
        <f t="shared" si="23"/>
        <v>18</v>
      </c>
      <c r="DJ7" s="65">
        <f t="shared" si="23"/>
        <v>16.5</v>
      </c>
      <c r="DK7" s="65">
        <f t="shared" si="23"/>
        <v>14.2</v>
      </c>
      <c r="DL7" s="65">
        <f t="shared" si="23"/>
        <v>10.7</v>
      </c>
      <c r="DM7" s="65">
        <f t="shared" si="23"/>
        <v>9.9</v>
      </c>
      <c r="DN7" s="65">
        <f t="shared" si="23"/>
        <v>9</v>
      </c>
      <c r="DO7" s="65">
        <f t="shared" si="23"/>
        <v>8.4</v>
      </c>
      <c r="DP7" s="65">
        <f t="shared" si="23"/>
        <v>8.1</v>
      </c>
      <c r="DQ7" s="65"/>
      <c r="DR7" s="65">
        <f>DR8</f>
        <v>77.5</v>
      </c>
      <c r="DS7" s="65">
        <f t="shared" ref="DS7:EA7" si="24">DS8</f>
        <v>78.599999999999994</v>
      </c>
      <c r="DT7" s="65">
        <f t="shared" si="24"/>
        <v>83.1</v>
      </c>
      <c r="DU7" s="65">
        <f t="shared" si="24"/>
        <v>33.799999999999997</v>
      </c>
      <c r="DV7" s="65">
        <f t="shared" si="24"/>
        <v>34.1</v>
      </c>
      <c r="DW7" s="65">
        <f t="shared" si="24"/>
        <v>37.4</v>
      </c>
      <c r="DX7" s="65">
        <f t="shared" si="24"/>
        <v>39</v>
      </c>
      <c r="DY7" s="65">
        <f t="shared" si="24"/>
        <v>43.7</v>
      </c>
      <c r="DZ7" s="65">
        <f t="shared" si="24"/>
        <v>44.3</v>
      </c>
      <c r="EA7" s="65">
        <f t="shared" si="24"/>
        <v>46.7</v>
      </c>
      <c r="EB7" s="65"/>
      <c r="EC7" s="65">
        <f>EC8</f>
        <v>78.400000000000006</v>
      </c>
      <c r="ED7" s="65">
        <f t="shared" ref="ED7:EL7" si="25">ED8</f>
        <v>78.900000000000006</v>
      </c>
      <c r="EE7" s="65">
        <f t="shared" si="25"/>
        <v>88.5</v>
      </c>
      <c r="EF7" s="65">
        <f t="shared" si="25"/>
        <v>36.200000000000003</v>
      </c>
      <c r="EG7" s="65">
        <f t="shared" si="25"/>
        <v>43.5</v>
      </c>
      <c r="EH7" s="65">
        <f t="shared" si="25"/>
        <v>51.4</v>
      </c>
      <c r="EI7" s="65">
        <f t="shared" si="25"/>
        <v>52.4</v>
      </c>
      <c r="EJ7" s="65">
        <f t="shared" si="25"/>
        <v>59.8</v>
      </c>
      <c r="EK7" s="65">
        <f t="shared" si="25"/>
        <v>61.8</v>
      </c>
      <c r="EL7" s="65">
        <f t="shared" si="25"/>
        <v>66.3</v>
      </c>
      <c r="EM7" s="65"/>
      <c r="EN7" s="66">
        <f>EN8</f>
        <v>12410895</v>
      </c>
      <c r="EO7" s="66">
        <f t="shared" ref="EO7:EW7" si="26">EO8</f>
        <v>12397558</v>
      </c>
      <c r="EP7" s="66">
        <f t="shared" si="26"/>
        <v>11658099</v>
      </c>
      <c r="EQ7" s="66">
        <f t="shared" si="26"/>
        <v>28170907</v>
      </c>
      <c r="ER7" s="66">
        <f t="shared" si="26"/>
        <v>32264410</v>
      </c>
      <c r="ES7" s="66">
        <f t="shared" si="26"/>
        <v>22744336</v>
      </c>
      <c r="ET7" s="66">
        <f t="shared" si="26"/>
        <v>23558262</v>
      </c>
      <c r="EU7" s="66">
        <f t="shared" si="26"/>
        <v>24879291</v>
      </c>
      <c r="EV7" s="66">
        <f t="shared" si="26"/>
        <v>26363375</v>
      </c>
      <c r="EW7" s="66">
        <f t="shared" si="26"/>
        <v>26996532</v>
      </c>
      <c r="EX7" s="66"/>
    </row>
    <row r="8" spans="1:154" s="67" customFormat="1" x14ac:dyDescent="0.15">
      <c r="A8" s="48"/>
      <c r="B8" s="68">
        <v>2016</v>
      </c>
      <c r="C8" s="68">
        <v>230006</v>
      </c>
      <c r="D8" s="68">
        <v>46</v>
      </c>
      <c r="E8" s="68">
        <v>6</v>
      </c>
      <c r="F8" s="68">
        <v>0</v>
      </c>
      <c r="G8" s="68">
        <v>1</v>
      </c>
      <c r="H8" s="68" t="s">
        <v>123</v>
      </c>
      <c r="I8" s="68" t="s">
        <v>123</v>
      </c>
      <c r="J8" s="68" t="s">
        <v>124</v>
      </c>
      <c r="K8" s="68" t="s">
        <v>125</v>
      </c>
      <c r="L8" s="68" t="s">
        <v>126</v>
      </c>
      <c r="M8" s="68" t="s">
        <v>127</v>
      </c>
      <c r="N8" s="68" t="s">
        <v>128</v>
      </c>
      <c r="O8" s="68"/>
      <c r="P8" s="68" t="s">
        <v>129</v>
      </c>
      <c r="Q8" s="69">
        <v>4</v>
      </c>
      <c r="R8" s="68" t="s">
        <v>130</v>
      </c>
      <c r="S8" s="68" t="s">
        <v>130</v>
      </c>
      <c r="T8" s="68" t="s">
        <v>131</v>
      </c>
      <c r="U8" s="69">
        <v>7532231</v>
      </c>
      <c r="V8" s="69">
        <v>22014</v>
      </c>
      <c r="W8" s="68" t="s">
        <v>132</v>
      </c>
      <c r="X8" s="70" t="s">
        <v>133</v>
      </c>
      <c r="Y8" s="69" t="s">
        <v>130</v>
      </c>
      <c r="Z8" s="69" t="s">
        <v>130</v>
      </c>
      <c r="AA8" s="69" t="s">
        <v>130</v>
      </c>
      <c r="AB8" s="69">
        <v>315</v>
      </c>
      <c r="AC8" s="69" t="s">
        <v>130</v>
      </c>
      <c r="AD8" s="69">
        <v>315</v>
      </c>
      <c r="AE8" s="69">
        <v>315</v>
      </c>
      <c r="AF8" s="69" t="s">
        <v>130</v>
      </c>
      <c r="AG8" s="69">
        <v>315</v>
      </c>
      <c r="AH8" s="71">
        <v>88.4</v>
      </c>
      <c r="AI8" s="71">
        <v>86.9</v>
      </c>
      <c r="AJ8" s="71">
        <v>87.6</v>
      </c>
      <c r="AK8" s="71">
        <v>79.099999999999994</v>
      </c>
      <c r="AL8" s="71">
        <v>88.4</v>
      </c>
      <c r="AM8" s="71">
        <v>99.8</v>
      </c>
      <c r="AN8" s="71">
        <v>100</v>
      </c>
      <c r="AO8" s="71">
        <v>101.3</v>
      </c>
      <c r="AP8" s="71">
        <v>101.1</v>
      </c>
      <c r="AQ8" s="71">
        <v>101.2</v>
      </c>
      <c r="AR8" s="71">
        <v>98.4</v>
      </c>
      <c r="AS8" s="71">
        <v>62.2</v>
      </c>
      <c r="AT8" s="71">
        <v>61.4</v>
      </c>
      <c r="AU8" s="71">
        <v>61.6</v>
      </c>
      <c r="AV8" s="71">
        <v>54.6</v>
      </c>
      <c r="AW8" s="71">
        <v>59</v>
      </c>
      <c r="AX8" s="71">
        <v>69.599999999999994</v>
      </c>
      <c r="AY8" s="71">
        <v>69.599999999999994</v>
      </c>
      <c r="AZ8" s="71">
        <v>69.099999999999994</v>
      </c>
      <c r="BA8" s="71">
        <v>69.8</v>
      </c>
      <c r="BB8" s="71">
        <v>69.400000000000006</v>
      </c>
      <c r="BC8" s="71">
        <v>89.5</v>
      </c>
      <c r="BD8" s="72">
        <v>465.7</v>
      </c>
      <c r="BE8" s="72">
        <v>524</v>
      </c>
      <c r="BF8" s="72">
        <v>637</v>
      </c>
      <c r="BG8" s="72">
        <v>704.6</v>
      </c>
      <c r="BH8" s="72">
        <v>599.79999999999995</v>
      </c>
      <c r="BI8" s="72">
        <v>146.1</v>
      </c>
      <c r="BJ8" s="72">
        <v>153.30000000000001</v>
      </c>
      <c r="BK8" s="72">
        <v>145.30000000000001</v>
      </c>
      <c r="BL8" s="72">
        <v>184.4</v>
      </c>
      <c r="BM8" s="72">
        <v>163.19999999999999</v>
      </c>
      <c r="BN8" s="72">
        <v>63.6</v>
      </c>
      <c r="BO8" s="71">
        <v>66.099999999999994</v>
      </c>
      <c r="BP8" s="71">
        <v>58.4</v>
      </c>
      <c r="BQ8" s="71">
        <v>51</v>
      </c>
      <c r="BR8" s="71">
        <v>45.4</v>
      </c>
      <c r="BS8" s="71">
        <v>55.2</v>
      </c>
      <c r="BT8" s="71">
        <v>72.3</v>
      </c>
      <c r="BU8" s="71">
        <v>74.2</v>
      </c>
      <c r="BV8" s="71">
        <v>73.599999999999994</v>
      </c>
      <c r="BW8" s="71">
        <v>74.8</v>
      </c>
      <c r="BX8" s="71">
        <v>73.400000000000006</v>
      </c>
      <c r="BY8" s="71">
        <v>74.2</v>
      </c>
      <c r="BZ8" s="72">
        <v>14297</v>
      </c>
      <c r="CA8" s="72">
        <v>14690</v>
      </c>
      <c r="CB8" s="72">
        <v>15841</v>
      </c>
      <c r="CC8" s="72">
        <v>16220</v>
      </c>
      <c r="CD8" s="72">
        <v>19554</v>
      </c>
      <c r="CE8" s="72">
        <v>18124</v>
      </c>
      <c r="CF8" s="72">
        <v>18742</v>
      </c>
      <c r="CG8" s="72">
        <v>19795</v>
      </c>
      <c r="CH8" s="72">
        <v>20395</v>
      </c>
      <c r="CI8" s="72">
        <v>20681</v>
      </c>
      <c r="CJ8" s="71">
        <v>49667</v>
      </c>
      <c r="CK8" s="72">
        <v>10890</v>
      </c>
      <c r="CL8" s="72">
        <v>10599</v>
      </c>
      <c r="CM8" s="72">
        <v>10261</v>
      </c>
      <c r="CN8" s="72">
        <v>10205</v>
      </c>
      <c r="CO8" s="72">
        <v>10257</v>
      </c>
      <c r="CP8" s="72">
        <v>8856</v>
      </c>
      <c r="CQ8" s="72">
        <v>8812</v>
      </c>
      <c r="CR8" s="72">
        <v>8588</v>
      </c>
      <c r="CS8" s="72">
        <v>8536</v>
      </c>
      <c r="CT8" s="72">
        <v>8502</v>
      </c>
      <c r="CU8" s="71">
        <v>13758</v>
      </c>
      <c r="CV8" s="72">
        <v>109.9</v>
      </c>
      <c r="CW8" s="72">
        <v>109.3</v>
      </c>
      <c r="CX8" s="72">
        <v>101.5</v>
      </c>
      <c r="CY8" s="72">
        <v>121.2</v>
      </c>
      <c r="CZ8" s="72">
        <v>106.3</v>
      </c>
      <c r="DA8" s="72">
        <v>86</v>
      </c>
      <c r="DB8" s="72">
        <v>84.5</v>
      </c>
      <c r="DC8" s="72">
        <v>84.4</v>
      </c>
      <c r="DD8" s="72">
        <v>84.6</v>
      </c>
      <c r="DE8" s="72">
        <v>85.6</v>
      </c>
      <c r="DF8" s="72">
        <v>55.2</v>
      </c>
      <c r="DG8" s="72">
        <v>18.2</v>
      </c>
      <c r="DH8" s="72">
        <v>17.7</v>
      </c>
      <c r="DI8" s="72">
        <v>18</v>
      </c>
      <c r="DJ8" s="72">
        <v>16.5</v>
      </c>
      <c r="DK8" s="72">
        <v>14.2</v>
      </c>
      <c r="DL8" s="72">
        <v>10.7</v>
      </c>
      <c r="DM8" s="72">
        <v>9.9</v>
      </c>
      <c r="DN8" s="72">
        <v>9</v>
      </c>
      <c r="DO8" s="72">
        <v>8.4</v>
      </c>
      <c r="DP8" s="72">
        <v>8.1</v>
      </c>
      <c r="DQ8" s="72">
        <v>24.1</v>
      </c>
      <c r="DR8" s="71">
        <v>77.5</v>
      </c>
      <c r="DS8" s="71">
        <v>78.599999999999994</v>
      </c>
      <c r="DT8" s="71">
        <v>83.1</v>
      </c>
      <c r="DU8" s="71">
        <v>33.799999999999997</v>
      </c>
      <c r="DV8" s="71">
        <v>34.1</v>
      </c>
      <c r="DW8" s="71">
        <v>37.4</v>
      </c>
      <c r="DX8" s="71">
        <v>39</v>
      </c>
      <c r="DY8" s="71">
        <v>43.7</v>
      </c>
      <c r="DZ8" s="71">
        <v>44.3</v>
      </c>
      <c r="EA8" s="71">
        <v>46.7</v>
      </c>
      <c r="EB8" s="71">
        <v>50.7</v>
      </c>
      <c r="EC8" s="71">
        <v>78.400000000000006</v>
      </c>
      <c r="ED8" s="71">
        <v>78.900000000000006</v>
      </c>
      <c r="EE8" s="71">
        <v>88.5</v>
      </c>
      <c r="EF8" s="71">
        <v>36.200000000000003</v>
      </c>
      <c r="EG8" s="71">
        <v>43.5</v>
      </c>
      <c r="EH8" s="71">
        <v>51.4</v>
      </c>
      <c r="EI8" s="71">
        <v>52.4</v>
      </c>
      <c r="EJ8" s="71">
        <v>59.8</v>
      </c>
      <c r="EK8" s="71">
        <v>61.8</v>
      </c>
      <c r="EL8" s="71">
        <v>66.3</v>
      </c>
      <c r="EM8" s="71">
        <v>65.7</v>
      </c>
      <c r="EN8" s="72">
        <v>12410895</v>
      </c>
      <c r="EO8" s="72">
        <v>12397558</v>
      </c>
      <c r="EP8" s="72">
        <v>11658099</v>
      </c>
      <c r="EQ8" s="72">
        <v>28170907</v>
      </c>
      <c r="ER8" s="72">
        <v>32264410</v>
      </c>
      <c r="ES8" s="72">
        <v>22744336</v>
      </c>
      <c r="ET8" s="72">
        <v>23558262</v>
      </c>
      <c r="EU8" s="72">
        <v>24879291</v>
      </c>
      <c r="EV8" s="72">
        <v>26363375</v>
      </c>
      <c r="EW8" s="72">
        <v>26996532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2018-10-10T07:36:40Z</cp:lastPrinted>
  <dcterms:created xsi:type="dcterms:W3CDTF">2018-06-14T04:22:55Z</dcterms:created>
  <dcterms:modified xsi:type="dcterms:W3CDTF">2018-10-10T08:40:59Z</dcterms:modified>
  <cp:category/>
</cp:coreProperties>
</file>