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 documentId="13_ncr:1_{A021F14C-7AB3-4B9A-92E1-C21EA6A7398E}" xr6:coauthVersionLast="47" xr6:coauthVersionMax="47" xr10:uidLastSave="{95C2A651-A3E9-4D2E-9928-E640FE4FE5E0}"/>
  <workbookProtection workbookAlgorithmName="SHA-512" workbookHashValue="akXHL4n3lFOlynAvmC4YxpuewBXoQyiBWxQjgnMoPTlP5DvM6dx2djGCE8PTk8OMpCZmDmfUPBxR9Jw26CboUQ==" workbookSaltValue="YqaQbKXkJFkAsRMk66RhSQ=="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8"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F85" i="4"/>
  <c r="AL10" i="4"/>
  <c r="AD10" i="4"/>
  <c r="I8" i="4"/>
</calcChain>
</file>

<file path=xl/sharedStrings.xml><?xml version="1.0" encoding="utf-8"?>
<sst xmlns="http://schemas.openxmlformats.org/spreadsheetml/2006/main" count="231" uniqueCount="114">
  <si>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</si>
  <si>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</si>
  <si>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</si>
  <si>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</si>
  <si>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</si>
  <si>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</si>
  <si>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</si>
  <si>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</si>
  <si>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</si>
  <si>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</si>
  <si>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</si>
  <si>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</si>
  <si>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</si>
  <si>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</si>
  <si>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</si>
  <si>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</si>
  <si>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</si>
  <si>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</si>
  <si>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</si>
  <si>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</si>
  <si>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</si>
  <si>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</si>
  <si>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</si>
  <si>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</si>
  <si>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</si>
  <si>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</si>
  <si>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</si>
  <si>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　本県では、昭和55年の豊川流域下水道の供用開始に始まり、平成25年の新川西部流域下水道の供用開始に至るまで、11の流域下水道を順次展開してきた。こうした中、平成31年度に特別会計から企業会計へ移行した。
　流域下水道事業の維持管理費は、市町が流域ごとに維持管理費負担金として負担しており、長期的な視点では収支が均衡することとなる。
　維持管理費負担金の繰越金が生じている場合は市町との協議により、返還又は不測の事態に対応するための財源としている。
　流域下水道の維持管理費等の費用と維持管理費負担金等の収益の割合を示した①経常収支比率は、100％前後を推移している。また、累積欠損金が生じていないため、②「累積欠損金比率」は0％であり、経営状況については健全な状況を維持しているといえる。
⑥汚水処理原価は、類似団体平均値より低い水準であるが、令和4年度と比べ1.76円増加した。主な要因は、物価高騰により維持管理費が増加したためである。</t>
    <phoneticPr fontId="4"/>
  </si>
  <si>
    <t>2. 老朽化の状況について</t>
    <phoneticPr fontId="4"/>
  </si>
  <si>
    <t>　管路施設は、流域ごとに策定した管路施設点検調査計画により定期的な点検を実施している。
　現時点では、法定耐用年数の50年を経過している管渠はない。
　ただし、一部の腐食しやすい環境にある管渠で劣化が確認されたため、ストックマネジメント計画を策定し、平成28年度から計画的な改築工事を実施している。
　なお、今後、一部の管渠が法定耐用年数の50年を超過するため、引き続き点検調査による劣化の確認を行い、適切な修繕や改築工事を実施していく。</t>
    <rPh sb="163" eb="165">
      <t>ホウテイ</t>
    </rPh>
    <rPh sb="174" eb="176">
      <t>チョウカ</t>
    </rPh>
    <rPh sb="187" eb="189">
      <t>チョウサ</t>
    </rPh>
    <phoneticPr fontId="4"/>
  </si>
  <si>
    <t>2. 老朽化の状況</t>
    <phoneticPr fontId="4"/>
  </si>
  <si>
    <t>全体総括</t>
    <rPh sb="0" eb="2">
      <t>ゼンタイ</t>
    </rPh>
    <rPh sb="2" eb="4">
      <t>ソウカツ</t>
    </rPh>
    <phoneticPr fontId="4"/>
  </si>
  <si>
    <t>　下水道事業は、地域のまちづくりの根幹的施設として、その他の政策と密接な関連性を有しており、下水道の利用可能区域の整備は、長期的な展望の下、計画的に実施されるが、事業の特性として、汚水量の増加に合わせて計画的に処理場等施設を増設していくものの、初期の段階では、整備に一定のまとまった建設投資が必要となる。一方で、事業収入は、下水道の利用可能区域が拡大して各家庭が下水道へ接続することにより得られるため、汚水量の増加に伴う収入の安定までには長期を要する。
　各家庭へと繋がる下水道の整備は市町が行っていることから、関連市町との連携をより一層図って下水道の普及促進に努め、事業収入を増加させる。また、施設の長寿命化によるライフサイクルコストの縮減を行うとともに、汚水処理の広域化・共同化計画に基づく取組を進め、経営の健全性・効率性の確保に取り組んでいく。</t>
    <rPh sb="329" eb="333">
      <t>オスイショリ</t>
    </rPh>
    <rPh sb="334" eb="337">
      <t>コウイキカ</t>
    </rPh>
    <rPh sb="338" eb="341">
      <t>キョウドウカ</t>
    </rPh>
    <rPh sb="341" eb="343">
      <t>ケイカク</t>
    </rPh>
    <rPh sb="344" eb="345">
      <t>モト</t>
    </rPh>
    <rPh sb="347" eb="349">
      <t>トリクミ</t>
    </rPh>
    <rPh sb="350" eb="351">
      <t>スス</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</si>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</sst>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formatCode="#,##0.00;&quot;△&quot;#,##0.00;&quot;-&quot;">
                  <c:v>0.11</c:v>
                </c:pt>
                <c:pt idx="4">
                  <c:v>0</c:v>
                </c:pt>
              </c:numCache>
            </c:numRef>
          </c:val>
          <c:extLst>
            <c:ext xmlns:c16="http://schemas.microsoft.com/office/drawing/2014/chart" uri="{C3380CC4-5D6E-409C-BE32-E72D297353CC}">
              <c16:uniqueId val="{00000000-6C6E-48AC-9D0F-BEBB79F75D3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1.87</c:v>
                </c:pt>
                <c:pt idx="2">
                  <c:v>0.1</c:v>
                </c:pt>
                <c:pt idx="3">
                  <c:v>0.09</c:v>
                </c:pt>
                <c:pt idx="4">
                  <c:v>0.06</c:v>
                </c:pt>
              </c:numCache>
            </c:numRef>
          </c:val>
          <c:smooth val="0"/>
          <c:extLst>
            <c:ext xmlns:c16="http://schemas.microsoft.com/office/drawing/2014/chart" uri="{C3380CC4-5D6E-409C-BE32-E72D297353CC}">
              <c16:uniqueId val="{00000001-6C6E-48AC-9D0F-BEBB79F75D3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78.89</c:v>
                </c:pt>
                <c:pt idx="1">
                  <c:v>77.2</c:v>
                </c:pt>
                <c:pt idx="2">
                  <c:v>77.41</c:v>
                </c:pt>
                <c:pt idx="3">
                  <c:v>77.430000000000007</c:v>
                </c:pt>
                <c:pt idx="4">
                  <c:v>75.91</c:v>
                </c:pt>
              </c:numCache>
            </c:numRef>
          </c:val>
          <c:extLst>
            <c:ext xmlns:c16="http://schemas.microsoft.com/office/drawing/2014/chart" uri="{C3380CC4-5D6E-409C-BE32-E72D297353CC}">
              <c16:uniqueId val="{00000000-940C-4FDC-808A-280DFC49CB8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67.209999999999994</c:v>
                </c:pt>
                <c:pt idx="1">
                  <c:v>68.2</c:v>
                </c:pt>
                <c:pt idx="2">
                  <c:v>68.05</c:v>
                </c:pt>
                <c:pt idx="3">
                  <c:v>67.099999999999994</c:v>
                </c:pt>
                <c:pt idx="4">
                  <c:v>71.900000000000006</c:v>
                </c:pt>
              </c:numCache>
            </c:numRef>
          </c:val>
          <c:smooth val="0"/>
          <c:extLst>
            <c:ext xmlns:c16="http://schemas.microsoft.com/office/drawing/2014/chart" uri="{C3380CC4-5D6E-409C-BE32-E72D297353CC}">
              <c16:uniqueId val="{00000001-940C-4FDC-808A-280DFC49CB8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86.57</c:v>
                </c:pt>
                <c:pt idx="1">
                  <c:v>86.92</c:v>
                </c:pt>
                <c:pt idx="2">
                  <c:v>87.19</c:v>
                </c:pt>
                <c:pt idx="3">
                  <c:v>87.48</c:v>
                </c:pt>
                <c:pt idx="4">
                  <c:v>87.67</c:v>
                </c:pt>
              </c:numCache>
            </c:numRef>
          </c:val>
          <c:extLst>
            <c:ext xmlns:c16="http://schemas.microsoft.com/office/drawing/2014/chart" uri="{C3380CC4-5D6E-409C-BE32-E72D297353CC}">
              <c16:uniqueId val="{00000000-C571-4ACE-8F47-DC94E908CB2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93.21</c:v>
                </c:pt>
                <c:pt idx="1">
                  <c:v>94.01</c:v>
                </c:pt>
                <c:pt idx="2">
                  <c:v>94.14</c:v>
                </c:pt>
                <c:pt idx="3">
                  <c:v>94.02</c:v>
                </c:pt>
                <c:pt idx="4">
                  <c:v>94.43</c:v>
                </c:pt>
              </c:numCache>
            </c:numRef>
          </c:val>
          <c:smooth val="0"/>
          <c:extLst>
            <c:ext xmlns:c16="http://schemas.microsoft.com/office/drawing/2014/chart" uri="{C3380CC4-5D6E-409C-BE32-E72D297353CC}">
              <c16:uniqueId val="{00000001-C571-4ACE-8F47-DC94E908CB2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97.44</c:v>
                </c:pt>
                <c:pt idx="1">
                  <c:v>100.25</c:v>
                </c:pt>
                <c:pt idx="2">
                  <c:v>100.97</c:v>
                </c:pt>
                <c:pt idx="3">
                  <c:v>95.53</c:v>
                </c:pt>
                <c:pt idx="4">
                  <c:v>100.15</c:v>
                </c:pt>
              </c:numCache>
            </c:numRef>
          </c:val>
          <c:extLst>
            <c:ext xmlns:c16="http://schemas.microsoft.com/office/drawing/2014/chart" uri="{C3380CC4-5D6E-409C-BE32-E72D297353CC}">
              <c16:uniqueId val="{00000000-2883-437B-91FB-D867F7B80B8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100.49</c:v>
                </c:pt>
                <c:pt idx="1">
                  <c:v>101.63</c:v>
                </c:pt>
                <c:pt idx="2">
                  <c:v>100.14</c:v>
                </c:pt>
                <c:pt idx="3">
                  <c:v>99.22</c:v>
                </c:pt>
                <c:pt idx="4">
                  <c:v>100.31</c:v>
                </c:pt>
              </c:numCache>
            </c:numRef>
          </c:val>
          <c:smooth val="0"/>
          <c:extLst>
            <c:ext xmlns:c16="http://schemas.microsoft.com/office/drawing/2014/chart" uri="{C3380CC4-5D6E-409C-BE32-E72D297353CC}">
              <c16:uniqueId val="{00000001-2883-437B-91FB-D867F7B80B8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4.05</c:v>
                </c:pt>
                <c:pt idx="1">
                  <c:v>7.72</c:v>
                </c:pt>
                <c:pt idx="2">
                  <c:v>11.19</c:v>
                </c:pt>
                <c:pt idx="3">
                  <c:v>14.59</c:v>
                </c:pt>
                <c:pt idx="4">
                  <c:v>17.75</c:v>
                </c:pt>
              </c:numCache>
            </c:numRef>
          </c:val>
          <c:extLst>
            <c:ext xmlns:c16="http://schemas.microsoft.com/office/drawing/2014/chart" uri="{C3380CC4-5D6E-409C-BE32-E72D297353CC}">
              <c16:uniqueId val="{00000000-5940-4E3D-A73B-F19DFB4C32D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39.35</c:v>
                </c:pt>
                <c:pt idx="1">
                  <c:v>31.96</c:v>
                </c:pt>
                <c:pt idx="2">
                  <c:v>34.17</c:v>
                </c:pt>
                <c:pt idx="3">
                  <c:v>36.770000000000003</c:v>
                </c:pt>
                <c:pt idx="4">
                  <c:v>41.04</c:v>
                </c:pt>
              </c:numCache>
            </c:numRef>
          </c:val>
          <c:smooth val="0"/>
          <c:extLst>
            <c:ext xmlns:c16="http://schemas.microsoft.com/office/drawing/2014/chart" uri="{C3380CC4-5D6E-409C-BE32-E72D297353CC}">
              <c16:uniqueId val="{00000001-5940-4E3D-A73B-F19DFB4C32D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4D4-4924-A890-5C7F5FFB01F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1.17</c:v>
                </c:pt>
                <c:pt idx="1">
                  <c:v>0.93</c:v>
                </c:pt>
                <c:pt idx="2">
                  <c:v>1.04</c:v>
                </c:pt>
                <c:pt idx="3">
                  <c:v>1.26</c:v>
                </c:pt>
                <c:pt idx="4">
                  <c:v>1.64</c:v>
                </c:pt>
              </c:numCache>
            </c:numRef>
          </c:val>
          <c:smooth val="0"/>
          <c:extLst>
            <c:ext xmlns:c16="http://schemas.microsoft.com/office/drawing/2014/chart" uri="{C3380CC4-5D6E-409C-BE32-E72D297353CC}">
              <c16:uniqueId val="{00000001-A4D4-4924-A890-5C7F5FFB01F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D97-4201-B53B-4F69615FAE0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7.27</c:v>
                </c:pt>
                <c:pt idx="1">
                  <c:v>9.1</c:v>
                </c:pt>
                <c:pt idx="2">
                  <c:v>10.71</c:v>
                </c:pt>
                <c:pt idx="3">
                  <c:v>11.46</c:v>
                </c:pt>
                <c:pt idx="4">
                  <c:v>9.85</c:v>
                </c:pt>
              </c:numCache>
            </c:numRef>
          </c:val>
          <c:smooth val="0"/>
          <c:extLst>
            <c:ext xmlns:c16="http://schemas.microsoft.com/office/drawing/2014/chart" uri="{C3380CC4-5D6E-409C-BE32-E72D297353CC}">
              <c16:uniqueId val="{00000001-DD97-4201-B53B-4F69615FAE0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99.01</c:v>
                </c:pt>
                <c:pt idx="1">
                  <c:v>99.32</c:v>
                </c:pt>
                <c:pt idx="2">
                  <c:v>101.36</c:v>
                </c:pt>
                <c:pt idx="3">
                  <c:v>93.49</c:v>
                </c:pt>
                <c:pt idx="4">
                  <c:v>81.47</c:v>
                </c:pt>
              </c:numCache>
            </c:numRef>
          </c:val>
          <c:extLst>
            <c:ext xmlns:c16="http://schemas.microsoft.com/office/drawing/2014/chart" uri="{C3380CC4-5D6E-409C-BE32-E72D297353CC}">
              <c16:uniqueId val="{00000000-3019-4B79-9364-CDC244242CE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97.37</c:v>
                </c:pt>
                <c:pt idx="1">
                  <c:v>101.14</c:v>
                </c:pt>
                <c:pt idx="2">
                  <c:v>104.74</c:v>
                </c:pt>
                <c:pt idx="3">
                  <c:v>104.74</c:v>
                </c:pt>
                <c:pt idx="4">
                  <c:v>104.66</c:v>
                </c:pt>
              </c:numCache>
            </c:numRef>
          </c:val>
          <c:smooth val="0"/>
          <c:extLst>
            <c:ext xmlns:c16="http://schemas.microsoft.com/office/drawing/2014/chart" uri="{C3380CC4-5D6E-409C-BE32-E72D297353CC}">
              <c16:uniqueId val="{00000001-3019-4B79-9364-CDC244242CE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1011.39</c:v>
                </c:pt>
                <c:pt idx="1">
                  <c:v>918.12</c:v>
                </c:pt>
                <c:pt idx="2">
                  <c:v>872.03</c:v>
                </c:pt>
                <c:pt idx="3">
                  <c:v>843.56</c:v>
                </c:pt>
                <c:pt idx="4">
                  <c:v>752.02</c:v>
                </c:pt>
              </c:numCache>
            </c:numRef>
          </c:val>
          <c:extLst>
            <c:ext xmlns:c16="http://schemas.microsoft.com/office/drawing/2014/chart" uri="{C3380CC4-5D6E-409C-BE32-E72D297353CC}">
              <c16:uniqueId val="{00000000-8D70-46CB-9FC3-1F9876BE974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287.39</c:v>
                </c:pt>
                <c:pt idx="1">
                  <c:v>255.67</c:v>
                </c:pt>
                <c:pt idx="2">
                  <c:v>242.44</c:v>
                </c:pt>
                <c:pt idx="3">
                  <c:v>228.09</c:v>
                </c:pt>
                <c:pt idx="4">
                  <c:v>223.54</c:v>
                </c:pt>
              </c:numCache>
            </c:numRef>
          </c:val>
          <c:smooth val="0"/>
          <c:extLst>
            <c:ext xmlns:c16="http://schemas.microsoft.com/office/drawing/2014/chart" uri="{C3380CC4-5D6E-409C-BE32-E72D297353CC}">
              <c16:uniqueId val="{00000001-8D70-46CB-9FC3-1F9876BE974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5A8-4902-9C97-924FB77794E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5A8-4902-9C97-924FB77794E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42.97</c:v>
                </c:pt>
                <c:pt idx="1">
                  <c:v>42.6</c:v>
                </c:pt>
                <c:pt idx="2">
                  <c:v>44.66</c:v>
                </c:pt>
                <c:pt idx="3">
                  <c:v>48.53</c:v>
                </c:pt>
                <c:pt idx="4">
                  <c:v>50.29</c:v>
                </c:pt>
              </c:numCache>
            </c:numRef>
          </c:val>
          <c:extLst>
            <c:ext xmlns:c16="http://schemas.microsoft.com/office/drawing/2014/chart" uri="{C3380CC4-5D6E-409C-BE32-E72D297353CC}">
              <c16:uniqueId val="{00000000-1DCA-43E1-9027-B97C7043A67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50.64</c:v>
                </c:pt>
                <c:pt idx="1">
                  <c:v>50.67</c:v>
                </c:pt>
                <c:pt idx="2">
                  <c:v>48.7</c:v>
                </c:pt>
                <c:pt idx="3">
                  <c:v>52.53</c:v>
                </c:pt>
                <c:pt idx="4">
                  <c:v>52.75</c:v>
                </c:pt>
              </c:numCache>
            </c:numRef>
          </c:val>
          <c:smooth val="0"/>
          <c:extLst>
            <c:ext xmlns:c16="http://schemas.microsoft.com/office/drawing/2014/chart" uri="{C3380CC4-5D6E-409C-BE32-E72D297353CC}">
              <c16:uniqueId val="{00000001-1DCA-43E1-9027-B97C7043A67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【225.90】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【52.93】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【40.81】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2" sqref="B2:BZ4"/>
    </sheetView>
  </sheetViews>
  <sheetFormatPr defaultColWidth="2.75" defaultRowHeight="13.5" x14ac:dyDescent="0.15"/>
  <cols>
    <col min="1" max="1" width="2.7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愛知県</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流域下水道</v>
      </c>
      <c r="Q8" s="39"/>
      <c r="R8" s="39"/>
      <c r="S8" s="39"/>
      <c r="T8" s="39"/>
      <c r="U8" s="39"/>
      <c r="V8" s="39"/>
      <c r="W8" s="39" t="str">
        <f>データ!L6</f>
        <v>E1</v>
      </c>
      <c r="X8" s="39"/>
      <c r="Y8" s="39"/>
      <c r="Z8" s="39"/>
      <c r="AA8" s="39"/>
      <c r="AB8" s="39"/>
      <c r="AC8" s="39"/>
      <c r="AD8" s="40" t="str">
        <f>データ!$M$6</f>
        <v>非設置</v>
      </c>
      <c r="AE8" s="40"/>
      <c r="AF8" s="40"/>
      <c r="AG8" s="40"/>
      <c r="AH8" s="40"/>
      <c r="AI8" s="40"/>
      <c r="AJ8" s="40"/>
      <c r="AK8" s="3"/>
      <c r="AL8" s="41">
        <f>データ!S6</f>
        <v>7500882</v>
      </c>
      <c r="AM8" s="41"/>
      <c r="AN8" s="41"/>
      <c r="AO8" s="41"/>
      <c r="AP8" s="41"/>
      <c r="AQ8" s="41"/>
      <c r="AR8" s="41"/>
      <c r="AS8" s="41"/>
      <c r="AT8" s="34">
        <f>データ!T6</f>
        <v>5173.1899999999996</v>
      </c>
      <c r="AU8" s="34"/>
      <c r="AV8" s="34"/>
      <c r="AW8" s="34"/>
      <c r="AX8" s="34"/>
      <c r="AY8" s="34"/>
      <c r="AZ8" s="34"/>
      <c r="BA8" s="34"/>
      <c r="BB8" s="34">
        <f>データ!U6</f>
        <v>1449.95</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75.760000000000005</v>
      </c>
      <c r="J10" s="34"/>
      <c r="K10" s="34"/>
      <c r="L10" s="34"/>
      <c r="M10" s="34"/>
      <c r="N10" s="34"/>
      <c r="O10" s="34"/>
      <c r="P10" s="34">
        <f>データ!P6</f>
        <v>68.11</v>
      </c>
      <c r="Q10" s="34"/>
      <c r="R10" s="34"/>
      <c r="S10" s="34"/>
      <c r="T10" s="34"/>
      <c r="U10" s="34"/>
      <c r="V10" s="34"/>
      <c r="W10" s="34">
        <f>データ!Q6</f>
        <v>101.33</v>
      </c>
      <c r="X10" s="34"/>
      <c r="Y10" s="34"/>
      <c r="Z10" s="34"/>
      <c r="AA10" s="34"/>
      <c r="AB10" s="34"/>
      <c r="AC10" s="34"/>
      <c r="AD10" s="41">
        <f>データ!R6</f>
        <v>0</v>
      </c>
      <c r="AE10" s="41"/>
      <c r="AF10" s="41"/>
      <c r="AG10" s="41"/>
      <c r="AH10" s="41"/>
      <c r="AI10" s="41"/>
      <c r="AJ10" s="41"/>
      <c r="AK10" s="2"/>
      <c r="AL10" s="41">
        <f>データ!V6</f>
        <v>2686964</v>
      </c>
      <c r="AM10" s="41"/>
      <c r="AN10" s="41"/>
      <c r="AO10" s="41"/>
      <c r="AP10" s="41"/>
      <c r="AQ10" s="41"/>
      <c r="AR10" s="41"/>
      <c r="AS10" s="41"/>
      <c r="AT10" s="34">
        <f>データ!W6</f>
        <v>481.06</v>
      </c>
      <c r="AU10" s="34"/>
      <c r="AV10" s="34"/>
      <c r="AW10" s="34"/>
      <c r="AX10" s="34"/>
      <c r="AY10" s="34"/>
      <c r="AZ10" s="34"/>
      <c r="BA10" s="34"/>
      <c r="BB10" s="34">
        <f>データ!X6</f>
        <v>5585.51</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27</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28</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29</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30</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31</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32</v>
      </c>
      <c r="BM66" s="71"/>
      <c r="BN66" s="71"/>
      <c r="BO66" s="71"/>
      <c r="BP66" s="71"/>
      <c r="BQ66" s="71"/>
      <c r="BR66" s="71"/>
      <c r="BS66" s="71"/>
      <c r="BT66" s="71"/>
      <c r="BU66" s="71"/>
      <c r="BV66" s="71"/>
      <c r="BW66" s="71"/>
      <c r="BX66" s="71"/>
      <c r="BY66" s="71"/>
      <c r="BZ66" s="7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15">
      <c r="C83" s="76" t="s">
        <v>33</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15">
      <c r="B84" s="12" t="s">
        <v>34</v>
      </c>
      <c r="C84" s="12"/>
      <c r="D84" s="12"/>
      <c r="E84" s="12" t="s">
        <v>35</v>
      </c>
      <c r="F84" s="12" t="s">
        <v>36</v>
      </c>
      <c r="G84" s="12" t="s">
        <v>37</v>
      </c>
      <c r="H84" s="12" t="s">
        <v>38</v>
      </c>
      <c r="I84" s="12" t="s">
        <v>39</v>
      </c>
      <c r="J84" s="12" t="s">
        <v>40</v>
      </c>
      <c r="K84" s="12" t="s">
        <v>41</v>
      </c>
      <c r="L84" s="12" t="s">
        <v>42</v>
      </c>
      <c r="M84" s="12" t="s">
        <v>43</v>
      </c>
      <c r="N84" s="12" t="s">
        <v>44</v>
      </c>
      <c r="O84" s="12" t="s">
        <v>45</v>
      </c>
    </row>
    <row r="85" spans="1:78" hidden="1" x14ac:dyDescent="0.15">
      <c r="B85" s="12"/>
      <c r="C85" s="12"/>
      <c r="D85" s="12"/>
      <c r="E85" s="12" t="str">
        <f>データ!AI6</f>
        <v>【100.34】</v>
      </c>
      <c r="F85" s="12" t="str">
        <f>データ!AT6</f>
        <v>【9.79】</v>
      </c>
      <c r="G85" s="12" t="str">
        <f>データ!BE6</f>
        <v>【104.39】</v>
      </c>
      <c r="H85" s="12" t="str">
        <f>データ!BP6</f>
        <v>【225.90】</v>
      </c>
      <c r="I85" s="12" t="str">
        <f>データ!CA6</f>
        <v>【0.00】</v>
      </c>
      <c r="J85" s="12" t="str">
        <f>データ!CL6</f>
        <v>【52.93】</v>
      </c>
      <c r="K85" s="12" t="str">
        <f>データ!CW6</f>
        <v>【71.88】</v>
      </c>
      <c r="L85" s="12" t="str">
        <f>データ!DH6</f>
        <v>【94.36】</v>
      </c>
      <c r="M85" s="12" t="str">
        <f>データ!DS6</f>
        <v>【40.81】</v>
      </c>
      <c r="N85" s="12" t="str">
        <f>データ!ED6</f>
        <v>【1.62】</v>
      </c>
      <c r="O85" s="12" t="str">
        <f>データ!EO6</f>
        <v>【0.06】</v>
      </c>
    </row>
  </sheetData>
  <sheetProtection algorithmName="SHA-512" hashValue="Bn6jVor/dmIjSuWxmMmHHG3Tk6nrZIt/3F5uh6EwOClaAWfAqMRwUF/Mix8GHzltBbsG09vEh5/NCr0wvAcLRQ==" saltValue="CfmvQl2kp57m4ir7TxciD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48</v>
      </c>
      <c r="B3" s="15" t="s">
        <v>49</v>
      </c>
      <c r="C3" s="15" t="s">
        <v>50</v>
      </c>
      <c r="D3" s="15" t="s">
        <v>51</v>
      </c>
      <c r="E3" s="15" t="s">
        <v>52</v>
      </c>
      <c r="F3" s="15" t="s">
        <v>53</v>
      </c>
      <c r="G3" s="15" t="s">
        <v>54</v>
      </c>
      <c r="H3" s="78" t="s">
        <v>55</v>
      </c>
      <c r="I3" s="79"/>
      <c r="J3" s="79"/>
      <c r="K3" s="79"/>
      <c r="L3" s="79"/>
      <c r="M3" s="79"/>
      <c r="N3" s="79"/>
      <c r="O3" s="79"/>
      <c r="P3" s="79"/>
      <c r="Q3" s="79"/>
      <c r="R3" s="79"/>
      <c r="S3" s="79"/>
      <c r="T3" s="79"/>
      <c r="U3" s="79"/>
      <c r="V3" s="79"/>
      <c r="W3" s="79"/>
      <c r="X3" s="80"/>
      <c r="Y3" s="84" t="s">
        <v>56</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30</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57</v>
      </c>
      <c r="B4" s="16"/>
      <c r="C4" s="16"/>
      <c r="D4" s="16"/>
      <c r="E4" s="16"/>
      <c r="F4" s="16"/>
      <c r="G4" s="16"/>
      <c r="H4" s="81"/>
      <c r="I4" s="82"/>
      <c r="J4" s="82"/>
      <c r="K4" s="82"/>
      <c r="L4" s="82"/>
      <c r="M4" s="82"/>
      <c r="N4" s="82"/>
      <c r="O4" s="82"/>
      <c r="P4" s="82"/>
      <c r="Q4" s="82"/>
      <c r="R4" s="82"/>
      <c r="S4" s="82"/>
      <c r="T4" s="82"/>
      <c r="U4" s="82"/>
      <c r="V4" s="82"/>
      <c r="W4" s="82"/>
      <c r="X4" s="83"/>
      <c r="Y4" s="77" t="s">
        <v>58</v>
      </c>
      <c r="Z4" s="77"/>
      <c r="AA4" s="77"/>
      <c r="AB4" s="77"/>
      <c r="AC4" s="77"/>
      <c r="AD4" s="77"/>
      <c r="AE4" s="77"/>
      <c r="AF4" s="77"/>
      <c r="AG4" s="77"/>
      <c r="AH4" s="77"/>
      <c r="AI4" s="77"/>
      <c r="AJ4" s="77" t="s">
        <v>59</v>
      </c>
      <c r="AK4" s="77"/>
      <c r="AL4" s="77"/>
      <c r="AM4" s="77"/>
      <c r="AN4" s="77"/>
      <c r="AO4" s="77"/>
      <c r="AP4" s="77"/>
      <c r="AQ4" s="77"/>
      <c r="AR4" s="77"/>
      <c r="AS4" s="77"/>
      <c r="AT4" s="77"/>
      <c r="AU4" s="77" t="s">
        <v>60</v>
      </c>
      <c r="AV4" s="77"/>
      <c r="AW4" s="77"/>
      <c r="AX4" s="77"/>
      <c r="AY4" s="77"/>
      <c r="AZ4" s="77"/>
      <c r="BA4" s="77"/>
      <c r="BB4" s="77"/>
      <c r="BC4" s="77"/>
      <c r="BD4" s="77"/>
      <c r="BE4" s="77"/>
      <c r="BF4" s="77" t="s">
        <v>61</v>
      </c>
      <c r="BG4" s="77"/>
      <c r="BH4" s="77"/>
      <c r="BI4" s="77"/>
      <c r="BJ4" s="77"/>
      <c r="BK4" s="77"/>
      <c r="BL4" s="77"/>
      <c r="BM4" s="77"/>
      <c r="BN4" s="77"/>
      <c r="BO4" s="77"/>
      <c r="BP4" s="77"/>
      <c r="BQ4" s="77" t="s">
        <v>62</v>
      </c>
      <c r="BR4" s="77"/>
      <c r="BS4" s="77"/>
      <c r="BT4" s="77"/>
      <c r="BU4" s="77"/>
      <c r="BV4" s="77"/>
      <c r="BW4" s="77"/>
      <c r="BX4" s="77"/>
      <c r="BY4" s="77"/>
      <c r="BZ4" s="77"/>
      <c r="CA4" s="77"/>
      <c r="CB4" s="77" t="s">
        <v>63</v>
      </c>
      <c r="CC4" s="77"/>
      <c r="CD4" s="77"/>
      <c r="CE4" s="77"/>
      <c r="CF4" s="77"/>
      <c r="CG4" s="77"/>
      <c r="CH4" s="77"/>
      <c r="CI4" s="77"/>
      <c r="CJ4" s="77"/>
      <c r="CK4" s="77"/>
      <c r="CL4" s="77"/>
      <c r="CM4" s="77" t="s">
        <v>64</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8"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34</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8" s="22" customFormat="1" x14ac:dyDescent="0.15">
      <c r="A6" s="14" t="s">
        <v>97</v>
      </c>
      <c r="B6" s="19">
        <f>B7</f>
        <v>2023</v>
      </c>
      <c r="C6" s="19">
        <f t="shared" ref="C6:X6" si="3">C7</f>
        <v>230006</v>
      </c>
      <c r="D6" s="19">
        <f t="shared" si="3"/>
        <v>46</v>
      </c>
      <c r="E6" s="19">
        <f t="shared" si="3"/>
        <v>17</v>
      </c>
      <c r="F6" s="19">
        <f t="shared" si="3"/>
        <v>3</v>
      </c>
      <c r="G6" s="19">
        <f t="shared" si="3"/>
        <v>0</v>
      </c>
      <c r="H6" s="19" t="str">
        <f t="shared" si="3"/>
        <v>愛知県</v>
      </c>
      <c r="I6" s="19" t="str">
        <f t="shared" si="3"/>
        <v>法適用</v>
      </c>
      <c r="J6" s="19" t="str">
        <f t="shared" si="3"/>
        <v>下水道事業</v>
      </c>
      <c r="K6" s="19" t="str">
        <f t="shared" si="3"/>
        <v>流域下水道</v>
      </c>
      <c r="L6" s="19" t="str">
        <f t="shared" si="3"/>
        <v>E1</v>
      </c>
      <c r="M6" s="19" t="str">
        <f t="shared" si="3"/>
        <v>非設置</v>
      </c>
      <c r="N6" s="20" t="str">
        <f t="shared" si="3"/>
        <v>-</v>
      </c>
      <c r="O6" s="20">
        <f t="shared" si="3"/>
        <v>75.760000000000005</v>
      </c>
      <c r="P6" s="20">
        <f t="shared" si="3"/>
        <v>68.11</v>
      </c>
      <c r="Q6" s="20">
        <f t="shared" si="3"/>
        <v>101.33</v>
      </c>
      <c r="R6" s="20">
        <f t="shared" si="3"/>
        <v>0</v>
      </c>
      <c r="S6" s="20">
        <f t="shared" si="3"/>
        <v>7500882</v>
      </c>
      <c r="T6" s="20">
        <f t="shared" si="3"/>
        <v>5173.1899999999996</v>
      </c>
      <c r="U6" s="20">
        <f t="shared" si="3"/>
        <v>1449.95</v>
      </c>
      <c r="V6" s="20">
        <f t="shared" si="3"/>
        <v>2686964</v>
      </c>
      <c r="W6" s="20">
        <f t="shared" si="3"/>
        <v>481.06</v>
      </c>
      <c r="X6" s="20">
        <f t="shared" si="3"/>
        <v>5585.51</v>
      </c>
      <c r="Y6" s="21">
        <f>IF(Y7="",NA(),Y7)</f>
        <v>97.44</v>
      </c>
      <c r="Z6" s="21">
        <f t="shared" ref="Z6:AH6" si="4">IF(Z7="",NA(),Z7)</f>
        <v>100.25</v>
      </c>
      <c r="AA6" s="21">
        <f t="shared" si="4"/>
        <v>100.97</v>
      </c>
      <c r="AB6" s="21">
        <f t="shared" si="4"/>
        <v>95.53</v>
      </c>
      <c r="AC6" s="21">
        <f t="shared" si="4"/>
        <v>100.15</v>
      </c>
      <c r="AD6" s="21">
        <f t="shared" si="4"/>
        <v>100.49</v>
      </c>
      <c r="AE6" s="21">
        <f t="shared" si="4"/>
        <v>101.63</v>
      </c>
      <c r="AF6" s="21">
        <f t="shared" si="4"/>
        <v>100.14</v>
      </c>
      <c r="AG6" s="21">
        <f t="shared" si="4"/>
        <v>99.22</v>
      </c>
      <c r="AH6" s="21">
        <f t="shared" si="4"/>
        <v>100.31</v>
      </c>
      <c r="AI6" s="20" t="str">
        <f>IF(AI7="","",IF(AI7="-","【-】","【"&amp;SUBSTITUTE(TEXT(AI7,"#,##0.00"),"-","△")&amp;"】"))</f>
        <v>【100.34】</v>
      </c>
      <c r="AJ6" s="20">
        <f>IF(AJ7="",NA(),AJ7)</f>
        <v>0</v>
      </c>
      <c r="AK6" s="20">
        <f t="shared" ref="AK6:AS6" si="5">IF(AK7="",NA(),AK7)</f>
        <v>0</v>
      </c>
      <c r="AL6" s="20">
        <f t="shared" si="5"/>
        <v>0</v>
      </c>
      <c r="AM6" s="20">
        <f t="shared" si="5"/>
        <v>0</v>
      </c>
      <c r="AN6" s="20">
        <f t="shared" si="5"/>
        <v>0</v>
      </c>
      <c r="AO6" s="21">
        <f t="shared" si="5"/>
        <v>7.27</v>
      </c>
      <c r="AP6" s="21">
        <f t="shared" si="5"/>
        <v>9.1</v>
      </c>
      <c r="AQ6" s="21">
        <f t="shared" si="5"/>
        <v>10.71</v>
      </c>
      <c r="AR6" s="21">
        <f t="shared" si="5"/>
        <v>11.46</v>
      </c>
      <c r="AS6" s="21">
        <f t="shared" si="5"/>
        <v>9.85</v>
      </c>
      <c r="AT6" s="20" t="str">
        <f>IF(AT7="","",IF(AT7="-","【-】","【"&amp;SUBSTITUTE(TEXT(AT7,"#,##0.00"),"-","△")&amp;"】"))</f>
        <v>【9.79】</v>
      </c>
      <c r="AU6" s="21">
        <f>IF(AU7="",NA(),AU7)</f>
        <v>99.01</v>
      </c>
      <c r="AV6" s="21">
        <f t="shared" ref="AV6:BD6" si="6">IF(AV7="",NA(),AV7)</f>
        <v>99.32</v>
      </c>
      <c r="AW6" s="21">
        <f t="shared" si="6"/>
        <v>101.36</v>
      </c>
      <c r="AX6" s="21">
        <f t="shared" si="6"/>
        <v>93.49</v>
      </c>
      <c r="AY6" s="21">
        <f t="shared" si="6"/>
        <v>81.47</v>
      </c>
      <c r="AZ6" s="21">
        <f t="shared" si="6"/>
        <v>97.37</v>
      </c>
      <c r="BA6" s="21">
        <f t="shared" si="6"/>
        <v>101.14</v>
      </c>
      <c r="BB6" s="21">
        <f t="shared" si="6"/>
        <v>104.74</v>
      </c>
      <c r="BC6" s="21">
        <f t="shared" si="6"/>
        <v>104.74</v>
      </c>
      <c r="BD6" s="21">
        <f t="shared" si="6"/>
        <v>104.66</v>
      </c>
      <c r="BE6" s="20" t="str">
        <f>IF(BE7="","",IF(BE7="-","【-】","【"&amp;SUBSTITUTE(TEXT(BE7,"#,##0.00"),"-","△")&amp;"】"))</f>
        <v>【104.39】</v>
      </c>
      <c r="BF6" s="21">
        <f>IF(BF7="",NA(),BF7)</f>
        <v>1011.39</v>
      </c>
      <c r="BG6" s="21">
        <f t="shared" ref="BG6:BO6" si="7">IF(BG7="",NA(),BG7)</f>
        <v>918.12</v>
      </c>
      <c r="BH6" s="21">
        <f t="shared" si="7"/>
        <v>872.03</v>
      </c>
      <c r="BI6" s="21">
        <f t="shared" si="7"/>
        <v>843.56</v>
      </c>
      <c r="BJ6" s="21">
        <f t="shared" si="7"/>
        <v>752.02</v>
      </c>
      <c r="BK6" s="21">
        <f t="shared" si="7"/>
        <v>287.39</v>
      </c>
      <c r="BL6" s="21">
        <f t="shared" si="7"/>
        <v>255.67</v>
      </c>
      <c r="BM6" s="21">
        <f t="shared" si="7"/>
        <v>242.44</v>
      </c>
      <c r="BN6" s="21">
        <f t="shared" si="7"/>
        <v>228.09</v>
      </c>
      <c r="BO6" s="21">
        <f t="shared" si="7"/>
        <v>223.54</v>
      </c>
      <c r="BP6" s="20" t="str">
        <f>IF(BP7="","",IF(BP7="-","【-】","【"&amp;SUBSTITUTE(TEXT(BP7,"#,##0.00"),"-","△")&amp;"】"))</f>
        <v>【225.90】</v>
      </c>
      <c r="BQ6" s="20">
        <f>IF(BQ7="",NA(),BQ7)</f>
        <v>0</v>
      </c>
      <c r="BR6" s="20">
        <f t="shared" ref="BR6:BZ6" si="8">IF(BR7="",NA(),BR7)</f>
        <v>0</v>
      </c>
      <c r="BS6" s="20">
        <f t="shared" si="8"/>
        <v>0</v>
      </c>
      <c r="BT6" s="20">
        <f t="shared" si="8"/>
        <v>0</v>
      </c>
      <c r="BU6" s="20">
        <f t="shared" si="8"/>
        <v>0</v>
      </c>
      <c r="BV6" s="20">
        <f t="shared" si="8"/>
        <v>0</v>
      </c>
      <c r="BW6" s="20">
        <f t="shared" si="8"/>
        <v>0</v>
      </c>
      <c r="BX6" s="20">
        <f t="shared" si="8"/>
        <v>0</v>
      </c>
      <c r="BY6" s="20">
        <f t="shared" si="8"/>
        <v>0</v>
      </c>
      <c r="BZ6" s="20">
        <f t="shared" si="8"/>
        <v>0</v>
      </c>
      <c r="CA6" s="20" t="str">
        <f>IF(CA7="","",IF(CA7="-","【-】","【"&amp;SUBSTITUTE(TEXT(CA7,"#,##0.00"),"-","△")&amp;"】"))</f>
        <v>【0.00】</v>
      </c>
      <c r="CB6" s="21">
        <f>IF(CB7="",NA(),CB7)</f>
        <v>42.97</v>
      </c>
      <c r="CC6" s="21">
        <f t="shared" ref="CC6:CK6" si="9">IF(CC7="",NA(),CC7)</f>
        <v>42.6</v>
      </c>
      <c r="CD6" s="21">
        <f t="shared" si="9"/>
        <v>44.66</v>
      </c>
      <c r="CE6" s="21">
        <f t="shared" si="9"/>
        <v>48.53</v>
      </c>
      <c r="CF6" s="21">
        <f t="shared" si="9"/>
        <v>50.29</v>
      </c>
      <c r="CG6" s="21">
        <f t="shared" si="9"/>
        <v>50.64</v>
      </c>
      <c r="CH6" s="21">
        <f t="shared" si="9"/>
        <v>50.67</v>
      </c>
      <c r="CI6" s="21">
        <f t="shared" si="9"/>
        <v>48.7</v>
      </c>
      <c r="CJ6" s="21">
        <f t="shared" si="9"/>
        <v>52.53</v>
      </c>
      <c r="CK6" s="21">
        <f t="shared" si="9"/>
        <v>52.75</v>
      </c>
      <c r="CL6" s="20" t="str">
        <f>IF(CL7="","",IF(CL7="-","【-】","【"&amp;SUBSTITUTE(TEXT(CL7,"#,##0.00"),"-","△")&amp;"】"))</f>
        <v>【52.93】</v>
      </c>
      <c r="CM6" s="21">
        <f>IF(CM7="",NA(),CM7)</f>
        <v>78.89</v>
      </c>
      <c r="CN6" s="21">
        <f t="shared" ref="CN6:CV6" si="10">IF(CN7="",NA(),CN7)</f>
        <v>77.2</v>
      </c>
      <c r="CO6" s="21">
        <f t="shared" si="10"/>
        <v>77.41</v>
      </c>
      <c r="CP6" s="21">
        <f t="shared" si="10"/>
        <v>77.430000000000007</v>
      </c>
      <c r="CQ6" s="21">
        <f t="shared" si="10"/>
        <v>75.91</v>
      </c>
      <c r="CR6" s="21">
        <f t="shared" si="10"/>
        <v>67.209999999999994</v>
      </c>
      <c r="CS6" s="21">
        <f t="shared" si="10"/>
        <v>68.2</v>
      </c>
      <c r="CT6" s="21">
        <f t="shared" si="10"/>
        <v>68.05</v>
      </c>
      <c r="CU6" s="21">
        <f t="shared" si="10"/>
        <v>67.099999999999994</v>
      </c>
      <c r="CV6" s="21">
        <f t="shared" si="10"/>
        <v>71.900000000000006</v>
      </c>
      <c r="CW6" s="20" t="str">
        <f>IF(CW7="","",IF(CW7="-","【-】","【"&amp;SUBSTITUTE(TEXT(CW7,"#,##0.00"),"-","△")&amp;"】"))</f>
        <v>【71.88】</v>
      </c>
      <c r="CX6" s="21">
        <f>IF(CX7="",NA(),CX7)</f>
        <v>86.57</v>
      </c>
      <c r="CY6" s="21">
        <f t="shared" ref="CY6:DG6" si="11">IF(CY7="",NA(),CY7)</f>
        <v>86.92</v>
      </c>
      <c r="CZ6" s="21">
        <f t="shared" si="11"/>
        <v>87.19</v>
      </c>
      <c r="DA6" s="21">
        <f t="shared" si="11"/>
        <v>87.48</v>
      </c>
      <c r="DB6" s="21">
        <f t="shared" si="11"/>
        <v>87.67</v>
      </c>
      <c r="DC6" s="21">
        <f t="shared" si="11"/>
        <v>93.21</v>
      </c>
      <c r="DD6" s="21">
        <f t="shared" si="11"/>
        <v>94.01</v>
      </c>
      <c r="DE6" s="21">
        <f t="shared" si="11"/>
        <v>94.14</v>
      </c>
      <c r="DF6" s="21">
        <f t="shared" si="11"/>
        <v>94.02</v>
      </c>
      <c r="DG6" s="21">
        <f t="shared" si="11"/>
        <v>94.43</v>
      </c>
      <c r="DH6" s="20" t="str">
        <f>IF(DH7="","",IF(DH7="-","【-】","【"&amp;SUBSTITUTE(TEXT(DH7,"#,##0.00"),"-","△")&amp;"】"))</f>
        <v>【94.36】</v>
      </c>
      <c r="DI6" s="21">
        <f>IF(DI7="",NA(),DI7)</f>
        <v>4.05</v>
      </c>
      <c r="DJ6" s="21">
        <f t="shared" ref="DJ6:DR6" si="12">IF(DJ7="",NA(),DJ7)</f>
        <v>7.72</v>
      </c>
      <c r="DK6" s="21">
        <f t="shared" si="12"/>
        <v>11.19</v>
      </c>
      <c r="DL6" s="21">
        <f t="shared" si="12"/>
        <v>14.59</v>
      </c>
      <c r="DM6" s="21">
        <f t="shared" si="12"/>
        <v>17.75</v>
      </c>
      <c r="DN6" s="21">
        <f t="shared" si="12"/>
        <v>39.35</v>
      </c>
      <c r="DO6" s="21">
        <f t="shared" si="12"/>
        <v>31.96</v>
      </c>
      <c r="DP6" s="21">
        <f t="shared" si="12"/>
        <v>34.17</v>
      </c>
      <c r="DQ6" s="21">
        <f t="shared" si="12"/>
        <v>36.770000000000003</v>
      </c>
      <c r="DR6" s="21">
        <f t="shared" si="12"/>
        <v>41.04</v>
      </c>
      <c r="DS6" s="20" t="str">
        <f>IF(DS7="","",IF(DS7="-","【-】","【"&amp;SUBSTITUTE(TEXT(DS7,"#,##0.00"),"-","△")&amp;"】"))</f>
        <v>【40.81】</v>
      </c>
      <c r="DT6" s="20">
        <f>IF(DT7="",NA(),DT7)</f>
        <v>0</v>
      </c>
      <c r="DU6" s="20">
        <f t="shared" ref="DU6:EC6" si="13">IF(DU7="",NA(),DU7)</f>
        <v>0</v>
      </c>
      <c r="DV6" s="20">
        <f t="shared" si="13"/>
        <v>0</v>
      </c>
      <c r="DW6" s="20">
        <f t="shared" si="13"/>
        <v>0</v>
      </c>
      <c r="DX6" s="20">
        <f t="shared" si="13"/>
        <v>0</v>
      </c>
      <c r="DY6" s="21">
        <f t="shared" si="13"/>
        <v>1.17</v>
      </c>
      <c r="DZ6" s="21">
        <f t="shared" si="13"/>
        <v>0.93</v>
      </c>
      <c r="EA6" s="21">
        <f t="shared" si="13"/>
        <v>1.04</v>
      </c>
      <c r="EB6" s="21">
        <f t="shared" si="13"/>
        <v>1.26</v>
      </c>
      <c r="EC6" s="21">
        <f t="shared" si="13"/>
        <v>1.64</v>
      </c>
      <c r="ED6" s="20" t="str">
        <f>IF(ED7="","",IF(ED7="-","【-】","【"&amp;SUBSTITUTE(TEXT(ED7,"#,##0.00"),"-","△")&amp;"】"))</f>
        <v>【1.62】</v>
      </c>
      <c r="EE6" s="20">
        <f>IF(EE7="",NA(),EE7)</f>
        <v>0</v>
      </c>
      <c r="EF6" s="20">
        <f t="shared" ref="EF6:EN6" si="14">IF(EF7="",NA(),EF7)</f>
        <v>0</v>
      </c>
      <c r="EG6" s="20">
        <f t="shared" si="14"/>
        <v>0</v>
      </c>
      <c r="EH6" s="21">
        <f t="shared" si="14"/>
        <v>0.11</v>
      </c>
      <c r="EI6" s="20">
        <f t="shared" si="14"/>
        <v>0</v>
      </c>
      <c r="EJ6" s="21">
        <f t="shared" si="14"/>
        <v>7.0000000000000007E-2</v>
      </c>
      <c r="EK6" s="21">
        <f t="shared" si="14"/>
        <v>1.87</v>
      </c>
      <c r="EL6" s="21">
        <f t="shared" si="14"/>
        <v>0.1</v>
      </c>
      <c r="EM6" s="21">
        <f t="shared" si="14"/>
        <v>0.09</v>
      </c>
      <c r="EN6" s="21">
        <f t="shared" si="14"/>
        <v>0.06</v>
      </c>
      <c r="EO6" s="20" t="str">
        <f>IF(EO7="","",IF(EO7="-","【-】","【"&amp;SUBSTITUTE(TEXT(EO7,"#,##0.00"),"-","△")&amp;"】"))</f>
        <v>【0.06】</v>
      </c>
    </row>
    <row r="7" spans="1:148" s="22" customFormat="1" x14ac:dyDescent="0.15">
      <c r="A7" s="14"/>
      <c r="B7" s="23">
        <v>2023</v>
      </c>
      <c r="C7" s="23">
        <v>230006</v>
      </c>
      <c r="D7" s="23">
        <v>46</v>
      </c>
      <c r="E7" s="23">
        <v>17</v>
      </c>
      <c r="F7" s="23">
        <v>3</v>
      </c>
      <c r="G7" s="23">
        <v>0</v>
      </c>
      <c r="H7" s="23" t="s">
        <v>98</v>
      </c>
      <c r="I7" s="23" t="s">
        <v>99</v>
      </c>
      <c r="J7" s="23" t="s">
        <v>100</v>
      </c>
      <c r="K7" s="23" t="s">
        <v>101</v>
      </c>
      <c r="L7" s="23" t="s">
        <v>102</v>
      </c>
      <c r="M7" s="23" t="s">
        <v>103</v>
      </c>
      <c r="N7" s="24" t="s">
        <v>104</v>
      </c>
      <c r="O7" s="24">
        <v>75.760000000000005</v>
      </c>
      <c r="P7" s="24">
        <v>68.11</v>
      </c>
      <c r="Q7" s="24">
        <v>101.33</v>
      </c>
      <c r="R7" s="24">
        <v>0</v>
      </c>
      <c r="S7" s="24">
        <v>7500882</v>
      </c>
      <c r="T7" s="24">
        <v>5173.1899999999996</v>
      </c>
      <c r="U7" s="24">
        <v>1449.95</v>
      </c>
      <c r="V7" s="24">
        <v>2686964</v>
      </c>
      <c r="W7" s="24">
        <v>481.06</v>
      </c>
      <c r="X7" s="24">
        <v>5585.51</v>
      </c>
      <c r="Y7" s="24">
        <v>97.44</v>
      </c>
      <c r="Z7" s="24">
        <v>100.25</v>
      </c>
      <c r="AA7" s="24">
        <v>100.97</v>
      </c>
      <c r="AB7" s="24">
        <v>95.53</v>
      </c>
      <c r="AC7" s="24">
        <v>100.15</v>
      </c>
      <c r="AD7" s="24">
        <v>100.49</v>
      </c>
      <c r="AE7" s="24">
        <v>101.63</v>
      </c>
      <c r="AF7" s="24">
        <v>100.14</v>
      </c>
      <c r="AG7" s="24">
        <v>99.22</v>
      </c>
      <c r="AH7" s="24">
        <v>100.31</v>
      </c>
      <c r="AI7" s="24">
        <v>100.34</v>
      </c>
      <c r="AJ7" s="24">
        <v>0</v>
      </c>
      <c r="AK7" s="24">
        <v>0</v>
      </c>
      <c r="AL7" s="24">
        <v>0</v>
      </c>
      <c r="AM7" s="24">
        <v>0</v>
      </c>
      <c r="AN7" s="24">
        <v>0</v>
      </c>
      <c r="AO7" s="24">
        <v>7.27</v>
      </c>
      <c r="AP7" s="24">
        <v>9.1</v>
      </c>
      <c r="AQ7" s="24">
        <v>10.71</v>
      </c>
      <c r="AR7" s="24">
        <v>11.46</v>
      </c>
      <c r="AS7" s="24">
        <v>9.85</v>
      </c>
      <c r="AT7" s="24">
        <v>9.7899999999999991</v>
      </c>
      <c r="AU7" s="24">
        <v>99.01</v>
      </c>
      <c r="AV7" s="24">
        <v>99.32</v>
      </c>
      <c r="AW7" s="24">
        <v>101.36</v>
      </c>
      <c r="AX7" s="24">
        <v>93.49</v>
      </c>
      <c r="AY7" s="24">
        <v>81.47</v>
      </c>
      <c r="AZ7" s="24">
        <v>97.37</v>
      </c>
      <c r="BA7" s="24">
        <v>101.14</v>
      </c>
      <c r="BB7" s="24">
        <v>104.74</v>
      </c>
      <c r="BC7" s="24">
        <v>104.74</v>
      </c>
      <c r="BD7" s="24">
        <v>104.66</v>
      </c>
      <c r="BE7" s="24">
        <v>104.39</v>
      </c>
      <c r="BF7" s="24">
        <v>1011.39</v>
      </c>
      <c r="BG7" s="24">
        <v>918.12</v>
      </c>
      <c r="BH7" s="24">
        <v>872.03</v>
      </c>
      <c r="BI7" s="24">
        <v>843.56</v>
      </c>
      <c r="BJ7" s="24">
        <v>752.02</v>
      </c>
      <c r="BK7" s="24">
        <v>287.39</v>
      </c>
      <c r="BL7" s="24">
        <v>255.67</v>
      </c>
      <c r="BM7" s="24">
        <v>242.44</v>
      </c>
      <c r="BN7" s="24">
        <v>228.09</v>
      </c>
      <c r="BO7" s="24">
        <v>223.54</v>
      </c>
      <c r="BP7" s="24">
        <v>225.9</v>
      </c>
      <c r="BQ7" s="24">
        <v>0</v>
      </c>
      <c r="BR7" s="24">
        <v>0</v>
      </c>
      <c r="BS7" s="24">
        <v>0</v>
      </c>
      <c r="BT7" s="24">
        <v>0</v>
      </c>
      <c r="BU7" s="24">
        <v>0</v>
      </c>
      <c r="BV7" s="24">
        <v>0</v>
      </c>
      <c r="BW7" s="24">
        <v>0</v>
      </c>
      <c r="BX7" s="24">
        <v>0</v>
      </c>
      <c r="BY7" s="24">
        <v>0</v>
      </c>
      <c r="BZ7" s="24">
        <v>0</v>
      </c>
      <c r="CA7" s="24">
        <v>0</v>
      </c>
      <c r="CB7" s="24">
        <v>42.97</v>
      </c>
      <c r="CC7" s="24">
        <v>42.6</v>
      </c>
      <c r="CD7" s="24">
        <v>44.66</v>
      </c>
      <c r="CE7" s="24">
        <v>48.53</v>
      </c>
      <c r="CF7" s="24">
        <v>50.29</v>
      </c>
      <c r="CG7" s="24">
        <v>50.64</v>
      </c>
      <c r="CH7" s="24">
        <v>50.67</v>
      </c>
      <c r="CI7" s="24">
        <v>48.7</v>
      </c>
      <c r="CJ7" s="24">
        <v>52.53</v>
      </c>
      <c r="CK7" s="24">
        <v>52.75</v>
      </c>
      <c r="CL7" s="24">
        <v>52.93</v>
      </c>
      <c r="CM7" s="24">
        <v>78.89</v>
      </c>
      <c r="CN7" s="24">
        <v>77.2</v>
      </c>
      <c r="CO7" s="24">
        <v>77.41</v>
      </c>
      <c r="CP7" s="24">
        <v>77.430000000000007</v>
      </c>
      <c r="CQ7" s="24">
        <v>75.91</v>
      </c>
      <c r="CR7" s="24">
        <v>67.209999999999994</v>
      </c>
      <c r="CS7" s="24">
        <v>68.2</v>
      </c>
      <c r="CT7" s="24">
        <v>68.05</v>
      </c>
      <c r="CU7" s="24">
        <v>67.099999999999994</v>
      </c>
      <c r="CV7" s="24">
        <v>71.900000000000006</v>
      </c>
      <c r="CW7" s="24">
        <v>71.88</v>
      </c>
      <c r="CX7" s="24">
        <v>86.57</v>
      </c>
      <c r="CY7" s="24">
        <v>86.92</v>
      </c>
      <c r="CZ7" s="24">
        <v>87.19</v>
      </c>
      <c r="DA7" s="24">
        <v>87.48</v>
      </c>
      <c r="DB7" s="24">
        <v>87.67</v>
      </c>
      <c r="DC7" s="24">
        <v>93.21</v>
      </c>
      <c r="DD7" s="24">
        <v>94.01</v>
      </c>
      <c r="DE7" s="24">
        <v>94.14</v>
      </c>
      <c r="DF7" s="24">
        <v>94.02</v>
      </c>
      <c r="DG7" s="24">
        <v>94.43</v>
      </c>
      <c r="DH7" s="24">
        <v>94.36</v>
      </c>
      <c r="DI7" s="24">
        <v>4.05</v>
      </c>
      <c r="DJ7" s="24">
        <v>7.72</v>
      </c>
      <c r="DK7" s="24">
        <v>11.19</v>
      </c>
      <c r="DL7" s="24">
        <v>14.59</v>
      </c>
      <c r="DM7" s="24">
        <v>17.75</v>
      </c>
      <c r="DN7" s="24">
        <v>39.35</v>
      </c>
      <c r="DO7" s="24">
        <v>31.96</v>
      </c>
      <c r="DP7" s="24">
        <v>34.17</v>
      </c>
      <c r="DQ7" s="24">
        <v>36.770000000000003</v>
      </c>
      <c r="DR7" s="24">
        <v>41.04</v>
      </c>
      <c r="DS7" s="24">
        <v>40.81</v>
      </c>
      <c r="DT7" s="24">
        <v>0</v>
      </c>
      <c r="DU7" s="24">
        <v>0</v>
      </c>
      <c r="DV7" s="24">
        <v>0</v>
      </c>
      <c r="DW7" s="24">
        <v>0</v>
      </c>
      <c r="DX7" s="24">
        <v>0</v>
      </c>
      <c r="DY7" s="24">
        <v>1.17</v>
      </c>
      <c r="DZ7" s="24">
        <v>0.93</v>
      </c>
      <c r="EA7" s="24">
        <v>1.04</v>
      </c>
      <c r="EB7" s="24">
        <v>1.26</v>
      </c>
      <c r="EC7" s="24">
        <v>1.64</v>
      </c>
      <c r="ED7" s="24">
        <v>1.62</v>
      </c>
      <c r="EE7" s="24">
        <v>0</v>
      </c>
      <c r="EF7" s="24">
        <v>0</v>
      </c>
      <c r="EG7" s="24">
        <v>0</v>
      </c>
      <c r="EH7" s="24">
        <v>0.11</v>
      </c>
      <c r="EI7" s="24">
        <v>0</v>
      </c>
      <c r="EJ7" s="24">
        <v>7.0000000000000007E-2</v>
      </c>
      <c r="EK7" s="24">
        <v>1.87</v>
      </c>
      <c r="EL7" s="24">
        <v>0.1</v>
      </c>
      <c r="EM7" s="24">
        <v>0.09</v>
      </c>
      <c r="EN7" s="24">
        <v>0.06</v>
      </c>
      <c r="EO7" s="24">
        <v>0.06</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49</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110</v>
      </c>
    </row>
    <row r="12" spans="1:148" x14ac:dyDescent="0.15">
      <c r="B12">
        <v>1</v>
      </c>
      <c r="C12">
        <v>1</v>
      </c>
      <c r="D12">
        <v>2</v>
      </c>
      <c r="E12">
        <v>3</v>
      </c>
      <c r="F12">
        <v>4</v>
      </c>
      <c r="G12" t="s">
        <v>111</v>
      </c>
    </row>
    <row r="13" spans="1:148" x14ac:dyDescent="0.15">
      <c r="B13" t="s">
        <v>112</v>
      </c>
      <c r="C13" t="s">
        <v>112</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f7774a-1fa4-49d3-a956-75b9c85e9b43">
      <Terms xmlns="http://schemas.microsoft.com/office/infopath/2007/PartnerControls"/>
    </lcf76f155ced4ddcb4097134ff3c332f>
    <TaxCatchAll xmlns="fd32c9f7-8932-4d07-b49b-91c8a1e26893" xsi:nil="true"/>
    <_Flow_SignoffStatus xmlns="96f7774a-1fa4-49d3-a956-75b9c85e9b43" xsi:nil="true"/>
  </documentManagement>
</p:properties>
</file>

<file path=customXml/itemProps1.xml><?xml version="1.0" encoding="utf-8"?>
<ds:datastoreItem xmlns:ds="http://schemas.openxmlformats.org/officeDocument/2006/customXml" ds:itemID="{1FD9FC22-0BA7-428C-896A-35FE352D9F23}"/>
</file>

<file path=customXml/itemProps2.xml><?xml version="1.0" encoding="utf-8"?>
<ds:datastoreItem xmlns:ds="http://schemas.openxmlformats.org/officeDocument/2006/customXml" ds:itemID="{237FE62E-3A3F-4F45-B9BD-807CE3D20257}"/>
</file>

<file path=customXml/itemProps3.xml><?xml version="1.0" encoding="utf-8"?>
<ds:datastoreItem xmlns:ds="http://schemas.openxmlformats.org/officeDocument/2006/customXml" ds:itemID="{15788154-112E-4A2C-A7A5-9E2EA8BEA3E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2025-02-15T05:48:20Z</dcterms:created>
  <dcterms:modified xsi:type="dcterms:W3CDTF">2025-02-15T05:48:30Z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